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385CE683-5B84-40D6-9DE8-42A632489D05}" xr6:coauthVersionLast="36" xr6:coauthVersionMax="47" xr10:uidLastSave="{00000000-0000-0000-0000-000000000000}"/>
  <bookViews>
    <workbookView xWindow="-96" yWindow="0" windowWidth="11712" windowHeight="12336" activeTab="3" xr2:uid="{5F6D4051-D2EF-4C07-A39E-B7332BBE1E25}"/>
  </bookViews>
  <sheets>
    <sheet name="8-1" sheetId="1" r:id="rId1"/>
    <sheet name="8-2" sheetId="2" r:id="rId2"/>
    <sheet name="8-3" sheetId="3" r:id="rId3"/>
    <sheet name="8-4" sheetId="4" r:id="rId4"/>
  </sheets>
  <definedNames>
    <definedName name="_xlnm.Print_Area" localSheetId="0">'8-1'!$A$1:$E$38</definedName>
    <definedName name="_xlnm.Print_Area" localSheetId="1">'8-2'!$A$1:$I$33</definedName>
    <definedName name="_xlnm.Print_Area" localSheetId="2">'8-3'!$A$1:$H$36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" l="1"/>
  <c r="G25" i="4"/>
  <c r="F25" i="4"/>
  <c r="E25" i="4"/>
  <c r="D25" i="4"/>
  <c r="C25" i="4"/>
  <c r="H17" i="4"/>
  <c r="G17" i="4"/>
  <c r="F17" i="4"/>
  <c r="E17" i="4"/>
  <c r="D17" i="4"/>
  <c r="C17" i="4"/>
  <c r="E19" i="3"/>
  <c r="E18" i="3"/>
  <c r="C18" i="3"/>
  <c r="H20" i="3"/>
  <c r="D20" i="3"/>
  <c r="E20" i="3"/>
  <c r="F20" i="3"/>
  <c r="G20" i="3"/>
  <c r="C20" i="3"/>
  <c r="D19" i="3"/>
  <c r="F19" i="3"/>
  <c r="G19" i="3"/>
  <c r="H19" i="3"/>
  <c r="C19" i="3"/>
  <c r="D18" i="3"/>
  <c r="F18" i="3"/>
  <c r="G18" i="3"/>
  <c r="H18" i="3"/>
  <c r="M7" i="3"/>
  <c r="M6" i="3"/>
  <c r="M5" i="3"/>
  <c r="M4" i="3"/>
  <c r="M3" i="3"/>
  <c r="M8" i="3" s="1"/>
  <c r="G9" i="2"/>
  <c r="G10" i="2"/>
  <c r="G11" i="2"/>
  <c r="G7" i="2"/>
  <c r="D8" i="2"/>
  <c r="D9" i="2"/>
  <c r="D10" i="2"/>
  <c r="D11" i="2"/>
  <c r="D12" i="2"/>
  <c r="D7" i="2"/>
  <c r="F12" i="2"/>
  <c r="G12" i="2" s="1"/>
  <c r="C12" i="2"/>
  <c r="F11" i="2"/>
  <c r="C11" i="2"/>
  <c r="F10" i="2"/>
  <c r="C10" i="2"/>
  <c r="F9" i="2"/>
  <c r="C9" i="2"/>
  <c r="F8" i="2"/>
  <c r="G8" i="2" s="1"/>
  <c r="C8" i="2"/>
  <c r="F7" i="2"/>
  <c r="C7" i="2"/>
</calcChain>
</file>

<file path=xl/sharedStrings.xml><?xml version="1.0" encoding="utf-8"?>
<sst xmlns="http://schemas.openxmlformats.org/spreadsheetml/2006/main" count="129" uniqueCount="80">
  <si>
    <t>（１）水道の普及状況</t>
    <rPh sb="3" eb="5">
      <t>スイドウ</t>
    </rPh>
    <rPh sb="6" eb="8">
      <t>フキュウ</t>
    </rPh>
    <rPh sb="8" eb="10">
      <t>ジョウキョウ</t>
    </rPh>
    <phoneticPr fontId="2"/>
  </si>
  <si>
    <t>各年度3月末現在</t>
    <rPh sb="0" eb="3">
      <t>カクネンド</t>
    </rPh>
    <rPh sb="4" eb="8">
      <t>ガツマツゲンザイ</t>
    </rPh>
    <phoneticPr fontId="2"/>
  </si>
  <si>
    <t>年　　度</t>
    <rPh sb="0" eb="1">
      <t>トシ</t>
    </rPh>
    <rPh sb="3" eb="4">
      <t>ド</t>
    </rPh>
    <phoneticPr fontId="2"/>
  </si>
  <si>
    <t>行政区内人口</t>
    <rPh sb="0" eb="3">
      <t>ギョウセイク</t>
    </rPh>
    <rPh sb="3" eb="4">
      <t>ナイ</t>
    </rPh>
    <rPh sb="4" eb="6">
      <t>ジンコウ</t>
    </rPh>
    <phoneticPr fontId="2"/>
  </si>
  <si>
    <t>行政区世帯数</t>
    <rPh sb="0" eb="3">
      <t>ギョウセイク</t>
    </rPh>
    <rPh sb="3" eb="6">
      <t>セタイスウ</t>
    </rPh>
    <phoneticPr fontId="2"/>
  </si>
  <si>
    <t>給水人口</t>
    <rPh sb="0" eb="2">
      <t>キュウスイ</t>
    </rPh>
    <rPh sb="2" eb="4">
      <t>ジンコウ</t>
    </rPh>
    <phoneticPr fontId="2"/>
  </si>
  <si>
    <t>給水栓数</t>
    <rPh sb="0" eb="3">
      <t>キュウスイセン</t>
    </rPh>
    <rPh sb="3" eb="4">
      <t>スウ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</si>
  <si>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</si>
  <si>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</si>
  <si>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</si>
  <si>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</si>
  <si>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</si>
  <si>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</si>
  <si>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資料：各年度水道事業会計決算書</t>
    <rPh sb="0" eb="2">
      <t>シリョウ</t>
    </rPh>
    <rPh sb="3" eb="4">
      <t>カク</t>
    </rPh>
    <rPh sb="4" eb="6">
      <t>ネンド</t>
    </rPh>
    <rPh sb="6" eb="8">
      <t>スイドウ</t>
    </rPh>
    <rPh sb="8" eb="10">
      <t>ジギョウ</t>
    </rPh>
    <rPh sb="10" eb="12">
      <t>カイケイ</t>
    </rPh>
    <rPh sb="12" eb="15">
      <t>ケッサンショ</t>
    </rPh>
    <phoneticPr fontId="2"/>
  </si>
  <si>
    <t>（２）配水量及び有収率</t>
    <rPh sb="3" eb="6">
      <t>ハイスイリョウ</t>
    </rPh>
    <rPh sb="6" eb="7">
      <t>オヨ</t>
    </rPh>
    <rPh sb="8" eb="9">
      <t>ユウ</t>
    </rPh>
    <rPh sb="9" eb="10">
      <t>シュウ</t>
    </rPh>
    <rPh sb="10" eb="11">
      <t>リツ</t>
    </rPh>
    <phoneticPr fontId="2"/>
  </si>
  <si>
    <t>年　度</t>
    <rPh sb="0" eb="1">
      <t>トシ</t>
    </rPh>
    <rPh sb="2" eb="3">
      <t>ド</t>
    </rPh>
    <phoneticPr fontId="2"/>
  </si>
  <si>
    <t>年間総配水量</t>
    <rPh sb="0" eb="2">
      <t>ネンカン</t>
    </rPh>
    <rPh sb="2" eb="3">
      <t>ソウ</t>
    </rPh>
    <rPh sb="3" eb="6">
      <t>ハイスイリョウ</t>
    </rPh>
    <phoneticPr fontId="2"/>
  </si>
  <si>
    <t>うち基地を除く配水量</t>
    <rPh sb="2" eb="4">
      <t>キチ</t>
    </rPh>
    <rPh sb="5" eb="6">
      <t>ノゾ</t>
    </rPh>
    <rPh sb="7" eb="10">
      <t>ハイスイリョウ</t>
    </rPh>
    <phoneticPr fontId="2"/>
  </si>
  <si>
    <t>有収率
(%)</t>
    <rPh sb="0" eb="1">
      <t>ユウ</t>
    </rPh>
    <rPh sb="1" eb="2">
      <t>シュウ</t>
    </rPh>
    <rPh sb="2" eb="3">
      <t>リツ</t>
    </rPh>
    <phoneticPr fontId="2"/>
  </si>
  <si>
    <t>給水収益
(千円)</t>
    <rPh sb="0" eb="2">
      <t>キュウスイ</t>
    </rPh>
    <rPh sb="2" eb="4">
      <t>シュウエキ</t>
    </rPh>
    <rPh sb="6" eb="8">
      <t>センエン</t>
    </rPh>
    <phoneticPr fontId="2"/>
  </si>
  <si>
    <t>(立方㍍)</t>
    <rPh sb="1" eb="3">
      <t>リッポウ</t>
    </rPh>
    <phoneticPr fontId="2"/>
  </si>
  <si>
    <t>(㍑)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</si>
  <si>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</si>
  <si>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資料：各年度水道事業会計決算書</t>
    <rPh sb="0" eb="2">
      <t>シリョウ</t>
    </rPh>
    <rPh sb="3" eb="6">
      <t>カクネンド</t>
    </rPh>
    <rPh sb="6" eb="8">
      <t>スイドウ</t>
    </rPh>
    <rPh sb="8" eb="10">
      <t>ジギョウ</t>
    </rPh>
    <rPh sb="10" eb="12">
      <t>カイケイ</t>
    </rPh>
    <rPh sb="12" eb="15">
      <t>ケッサンショ</t>
    </rPh>
    <phoneticPr fontId="2"/>
  </si>
  <si>
    <t>（３）用途別給水状況</t>
    <rPh sb="3" eb="6">
      <t>ヨウトベツ</t>
    </rPh>
    <rPh sb="6" eb="8">
      <t>キュウスイ</t>
    </rPh>
    <rPh sb="8" eb="10">
      <t>ジョウキョウ</t>
    </rPh>
    <phoneticPr fontId="2"/>
  </si>
  <si>
    <t>用　　途</t>
    <rPh sb="0" eb="1">
      <t>ヨウ</t>
    </rPh>
    <rPh sb="3" eb="4">
      <t>ト</t>
    </rPh>
    <phoneticPr fontId="2"/>
  </si>
  <si>
    <t>区　　分</t>
    <rPh sb="0" eb="1">
      <t>ク</t>
    </rPh>
    <rPh sb="3" eb="4">
      <t>ブン</t>
    </rPh>
    <phoneticPr fontId="2"/>
  </si>
  <si>
    <t>家事用</t>
    <rPh sb="0" eb="2">
      <t>カジ</t>
    </rPh>
    <rPh sb="2" eb="3">
      <t>ヨウ</t>
    </rPh>
    <phoneticPr fontId="2"/>
  </si>
  <si>
    <t>年間給水栓</t>
    <rPh sb="0" eb="1">
      <t>トシ</t>
    </rPh>
    <rPh sb="1" eb="2">
      <t>カン</t>
    </rPh>
    <rPh sb="2" eb="3">
      <t>キュウ</t>
    </rPh>
    <rPh sb="3" eb="4">
      <t>ミズ</t>
    </rPh>
    <rPh sb="4" eb="5">
      <t>セン</t>
    </rPh>
    <phoneticPr fontId="2"/>
  </si>
  <si>
    <t>家事用</t>
    <rPh sb="0" eb="3">
      <t>カジヨウ</t>
    </rPh>
    <phoneticPr fontId="2"/>
  </si>
  <si>
    <t>給水量(立方㍍)</t>
    <rPh sb="0" eb="3">
      <t>キュウスイリョウ</t>
    </rPh>
    <rPh sb="4" eb="6">
      <t>リッポウ</t>
    </rPh>
    <phoneticPr fontId="2"/>
  </si>
  <si>
    <t>営業用</t>
    <rPh sb="0" eb="2">
      <t>エイギョウ</t>
    </rPh>
    <rPh sb="2" eb="3">
      <t>ヨウ</t>
    </rPh>
    <phoneticPr fontId="2"/>
  </si>
  <si>
    <t>料金(円)</t>
    <rPh sb="0" eb="1">
      <t>リョウ</t>
    </rPh>
    <rPh sb="1" eb="2">
      <t>キン</t>
    </rPh>
    <rPh sb="3" eb="4">
      <t>エン</t>
    </rPh>
    <phoneticPr fontId="2"/>
  </si>
  <si>
    <t>官公署用</t>
    <rPh sb="0" eb="3">
      <t>カンコウショ</t>
    </rPh>
    <rPh sb="3" eb="4">
      <t>ヨウ</t>
    </rPh>
    <phoneticPr fontId="2"/>
  </si>
  <si>
    <t>営業用</t>
    <rPh sb="0" eb="3">
      <t>エイギョウヨウ</t>
    </rPh>
    <phoneticPr fontId="2"/>
  </si>
  <si>
    <t>臨時用</t>
    <rPh sb="0" eb="2">
      <t>リンジ</t>
    </rPh>
    <rPh sb="2" eb="3">
      <t>ヨウ</t>
    </rPh>
    <phoneticPr fontId="2"/>
  </si>
  <si>
    <t>基地</t>
    <rPh sb="0" eb="2">
      <t>キチ</t>
    </rPh>
    <phoneticPr fontId="2"/>
  </si>
  <si>
    <t>合計</t>
    <rPh sb="0" eb="2">
      <t>ゴウケイ</t>
    </rPh>
    <phoneticPr fontId="2"/>
  </si>
  <si>
    <t>団体用
(官公署用)</t>
    <rPh sb="0" eb="2">
      <t>ダンタイ</t>
    </rPh>
    <rPh sb="2" eb="3">
      <t>ヨウ</t>
    </rPh>
    <rPh sb="5" eb="7">
      <t>カンコウ</t>
    </rPh>
    <rPh sb="7" eb="8">
      <t>ショ</t>
    </rPh>
    <rPh sb="8" eb="9">
      <t>ヨウ</t>
    </rPh>
    <phoneticPr fontId="2"/>
  </si>
  <si>
    <t>基地
(基地用)</t>
    <rPh sb="0" eb="2">
      <t>キチ</t>
    </rPh>
    <rPh sb="4" eb="7">
      <t>キチヨウ</t>
    </rPh>
    <phoneticPr fontId="2"/>
  </si>
  <si>
    <t>合　　計</t>
    <rPh sb="0" eb="1">
      <t>ゴウ</t>
    </rPh>
    <rPh sb="3" eb="4">
      <t>ケイ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</si>
  <si>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</si>
  <si>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</si>
  <si>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</si>
  <si>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</si>
  <si>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</si>
  <si>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</si>
  <si>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（４）水道事業決算の推移</t>
    <rPh sb="3" eb="5">
      <t>スイドウ</t>
    </rPh>
    <rPh sb="5" eb="7">
      <t>ジギョウ</t>
    </rPh>
    <rPh sb="7" eb="9">
      <t>ケッサン</t>
    </rPh>
    <rPh sb="10" eb="12">
      <t>スイイ</t>
    </rPh>
    <phoneticPr fontId="2"/>
  </si>
  <si>
    <t>収益的収入及び支出（税込み）</t>
    <rPh sb="0" eb="3">
      <t>シュウエキテキ</t>
    </rPh>
    <rPh sb="3" eb="5">
      <t>シュウニュウ</t>
    </rPh>
    <rPh sb="5" eb="6">
      <t>オヨ</t>
    </rPh>
    <rPh sb="7" eb="9">
      <t>シシュツ</t>
    </rPh>
    <rPh sb="10" eb="12">
      <t>ゼイコ</t>
    </rPh>
    <phoneticPr fontId="2"/>
  </si>
  <si>
    <t>単位：円</t>
    <rPh sb="0" eb="2">
      <t>タンイ</t>
    </rPh>
    <rPh sb="3" eb="4">
      <t>エン</t>
    </rPh>
    <phoneticPr fontId="2"/>
  </si>
  <si>
    <t>区　　　　分</t>
    <rPh sb="0" eb="1">
      <t>ク</t>
    </rPh>
    <rPh sb="5" eb="6">
      <t>ブン</t>
    </rPh>
    <phoneticPr fontId="2"/>
  </si>
  <si>
    <t>収入の部</t>
    <rPh sb="0" eb="2">
      <t>シュウニュウ</t>
    </rPh>
    <rPh sb="3" eb="4">
      <t>ブ</t>
    </rPh>
    <phoneticPr fontId="2"/>
  </si>
  <si>
    <t>水道事業収益</t>
    <rPh sb="0" eb="2">
      <t>スイドウ</t>
    </rPh>
    <rPh sb="2" eb="4">
      <t>ジギョウ</t>
    </rPh>
    <rPh sb="4" eb="6">
      <t>シュウエキ</t>
    </rPh>
    <phoneticPr fontId="2"/>
  </si>
  <si>
    <t>営業収益</t>
    <rPh sb="0" eb="2">
      <t>エイギョウ</t>
    </rPh>
    <rPh sb="2" eb="4">
      <t>シュウエキ</t>
    </rPh>
    <phoneticPr fontId="2"/>
  </si>
  <si>
    <t>営業外収益</t>
    <rPh sb="0" eb="3">
      <t>エイギョウガイ</t>
    </rPh>
    <rPh sb="3" eb="5">
      <t>シュウエキ</t>
    </rPh>
    <phoneticPr fontId="2"/>
  </si>
  <si>
    <t>特別利益</t>
    <rPh sb="0" eb="2">
      <t>トクベツ</t>
    </rPh>
    <rPh sb="2" eb="4">
      <t>リエキ</t>
    </rPh>
    <phoneticPr fontId="2"/>
  </si>
  <si>
    <t>支出の部</t>
    <rPh sb="0" eb="2">
      <t>シシュツ</t>
    </rPh>
    <rPh sb="3" eb="4">
      <t>ブ</t>
    </rPh>
    <phoneticPr fontId="2"/>
  </si>
  <si>
    <t>水道事業費用</t>
    <rPh sb="0" eb="2">
      <t>スイドウ</t>
    </rPh>
    <rPh sb="2" eb="4">
      <t>ジギョウ</t>
    </rPh>
    <rPh sb="4" eb="6">
      <t>ヒヨウ</t>
    </rPh>
    <phoneticPr fontId="2"/>
  </si>
  <si>
    <t>営業費用</t>
    <rPh sb="0" eb="2">
      <t>エイギョウ</t>
    </rPh>
    <rPh sb="2" eb="4">
      <t>ヒヨウ</t>
    </rPh>
    <phoneticPr fontId="2"/>
  </si>
  <si>
    <t>営業外費用</t>
    <rPh sb="0" eb="3">
      <t>エイギョウガイ</t>
    </rPh>
    <rPh sb="3" eb="5">
      <t>ヒヨウ</t>
    </rPh>
    <phoneticPr fontId="2"/>
  </si>
  <si>
    <t>特別損失</t>
    <rPh sb="0" eb="2">
      <t>トクベツ</t>
    </rPh>
    <rPh sb="2" eb="4">
      <t>ソンシツ</t>
    </rPh>
    <phoneticPr fontId="2"/>
  </si>
  <si>
    <t>当年度純利益</t>
    <rPh sb="0" eb="1">
      <t>トウ</t>
    </rPh>
    <rPh sb="1" eb="3">
      <t>ネンド</t>
    </rPh>
    <rPh sb="3" eb="6">
      <t>ジュンリエキ</t>
    </rPh>
    <phoneticPr fontId="2"/>
  </si>
  <si>
    <t>資本的収入及び支出（税込み）</t>
    <rPh sb="0" eb="3">
      <t>シホンテキ</t>
    </rPh>
    <rPh sb="3" eb="5">
      <t>シュウニュウ</t>
    </rPh>
    <rPh sb="5" eb="6">
      <t>オヨ</t>
    </rPh>
    <rPh sb="7" eb="9">
      <t>シシュツ</t>
    </rPh>
    <rPh sb="10" eb="12">
      <t>ゼイコ</t>
    </rPh>
    <phoneticPr fontId="2"/>
  </si>
  <si>
    <t>資本的収入</t>
    <rPh sb="0" eb="3">
      <t>シホンテキ</t>
    </rPh>
    <rPh sb="3" eb="5">
      <t>シュウニュウ</t>
    </rPh>
    <phoneticPr fontId="2"/>
  </si>
  <si>
    <t>企業債</t>
    <rPh sb="0" eb="3">
      <t>キギョウサイ</t>
    </rPh>
    <phoneticPr fontId="2"/>
  </si>
  <si>
    <t>出資金</t>
    <rPh sb="0" eb="3">
      <t>シュッシキン</t>
    </rPh>
    <phoneticPr fontId="2"/>
  </si>
  <si>
    <t>他会計からの長期借入金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phoneticPr fontId="2"/>
  </si>
  <si>
    <t>固定資産売却代金</t>
    <rPh sb="0" eb="4">
      <t>コテイシサン</t>
    </rPh>
    <rPh sb="4" eb="6">
      <t>バイキャク</t>
    </rPh>
    <rPh sb="6" eb="8">
      <t>ダイキン</t>
    </rPh>
    <phoneticPr fontId="2"/>
  </si>
  <si>
    <t>補助金</t>
    <rPh sb="0" eb="3">
      <t>ホジョキン</t>
    </rPh>
    <phoneticPr fontId="2"/>
  </si>
  <si>
    <t>工事負担金</t>
    <rPh sb="0" eb="2">
      <t>コウジ</t>
    </rPh>
    <rPh sb="2" eb="5">
      <t>フタンキン</t>
    </rPh>
    <phoneticPr fontId="2"/>
  </si>
  <si>
    <t>その他資本的収入</t>
    <rPh sb="2" eb="3">
      <t>タ</t>
    </rPh>
    <rPh sb="3" eb="6">
      <t>シホンテキ</t>
    </rPh>
    <rPh sb="6" eb="8">
      <t>シュウニュウ</t>
    </rPh>
    <phoneticPr fontId="2"/>
  </si>
  <si>
    <t>資本的支出</t>
    <rPh sb="0" eb="3">
      <t>シホンテキ</t>
    </rPh>
    <rPh sb="3" eb="5">
      <t>シシュツ</t>
    </rPh>
    <phoneticPr fontId="2"/>
  </si>
  <si>
    <t>建設改良費</t>
    <rPh sb="0" eb="2">
      <t>ケンセツ</t>
    </rPh>
    <rPh sb="2" eb="5">
      <t>カイリョウヒ</t>
    </rPh>
    <phoneticPr fontId="2"/>
  </si>
  <si>
    <t>企業債償還金</t>
    <rPh sb="0" eb="3">
      <t>キギョウサイ</t>
    </rPh>
    <rPh sb="3" eb="6">
      <t>ショウカンキン</t>
    </rPh>
    <phoneticPr fontId="2"/>
  </si>
  <si>
    <t>国庫補助金返還金</t>
    <rPh sb="0" eb="2">
      <t>コッコ</t>
    </rPh>
    <rPh sb="2" eb="5">
      <t>ホジョキン</t>
    </rPh>
    <rPh sb="5" eb="7">
      <t>ヘンカン</t>
    </rPh>
    <rPh sb="7" eb="8">
      <t>キン</t>
    </rPh>
    <phoneticPr fontId="2"/>
  </si>
  <si>
    <t>投資</t>
    <rPh sb="0" eb="2">
      <t>トウシ</t>
    </rPh>
    <phoneticPr fontId="2"/>
  </si>
  <si>
    <t>※　行政区内人口、世帯数、給水人口については、住民登録人口とする。</t>
    <rPh sb="2" eb="5">
      <t>ギョウセイク</t>
    </rPh>
    <rPh sb="5" eb="6">
      <t>ナイ</t>
    </rPh>
    <rPh sb="6" eb="8">
      <t>ジンコウ</t>
    </rPh>
    <rPh sb="9" eb="12">
      <t>セタイスウ</t>
    </rPh>
    <rPh sb="13" eb="15">
      <t>キュウスイ</t>
    </rPh>
    <rPh sb="15" eb="17">
      <t>ジンコウ</t>
    </rPh>
    <rPh sb="23" eb="25">
      <t>ジュウミン</t>
    </rPh>
    <rPh sb="25" eb="27">
      <t>トウロク</t>
    </rPh>
    <rPh sb="27" eb="29">
      <t>ジンコウ</t>
    </rPh>
    <phoneticPr fontId="2"/>
  </si>
  <si>
    <t>1人1日
平均
配水量</t>
    <rPh sb="1" eb="2">
      <t>ニン</t>
    </rPh>
    <rPh sb="3" eb="4">
      <t>ニチ</t>
    </rPh>
    <rPh sb="5" eb="7">
      <t>ヘイキン</t>
    </rPh>
    <rPh sb="8" eb="10">
      <t>ハイスイ</t>
    </rPh>
    <rPh sb="10" eb="11">
      <t>リョウ</t>
    </rPh>
    <phoneticPr fontId="2"/>
  </si>
  <si>
    <t>1日平均
配水量</t>
    <rPh sb="1" eb="2">
      <t>ニチ</t>
    </rPh>
    <rPh sb="2" eb="4">
      <t>ヘイキン</t>
    </rPh>
    <rPh sb="5" eb="6">
      <t>ハイ</t>
    </rPh>
    <rPh sb="6" eb="8">
      <t>スイリョウ</t>
    </rPh>
    <phoneticPr fontId="2"/>
  </si>
  <si>
    <t>※　当年度純利益は税抜き</t>
    <rPh sb="2" eb="3">
      <t>トウ</t>
    </rPh>
    <rPh sb="3" eb="5">
      <t>ネンド</t>
    </rPh>
    <rPh sb="5" eb="8">
      <t>ジュンリエキ</t>
    </rPh>
    <rPh sb="9" eb="10">
      <t>ゼイ</t>
    </rPh>
    <rPh sb="10" eb="11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</si>
</sst>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vertical="center"/>
    </xf>
    <xf numFmtId="40" fontId="3" fillId="2" borderId="3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vertical="center"/>
    </xf>
    <xf numFmtId="40" fontId="3" fillId="2" borderId="4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vertical="center"/>
    </xf>
    <xf numFmtId="40" fontId="3" fillId="2" borderId="5" xfId="1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shrinkToFit="1"/>
    </xf>
    <xf numFmtId="0" fontId="3" fillId="0" borderId="2" xfId="0" applyFont="1" applyBorder="1" applyAlignment="1">
      <alignment horizontal="center"/>
    </xf>
    <xf numFmtId="38" fontId="3" fillId="0" borderId="2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distributed" vertical="center" shrinkToFit="1"/>
    </xf>
    <xf numFmtId="38" fontId="3" fillId="0" borderId="2" xfId="0" applyNumberFormat="1" applyFont="1" applyBorder="1"/>
    <xf numFmtId="0" fontId="3" fillId="0" borderId="3" xfId="0" applyFont="1" applyFill="1" applyBorder="1" applyAlignment="1">
      <alignment horizontal="distributed" vertical="center" shrinkToFit="1"/>
    </xf>
    <xf numFmtId="38" fontId="3" fillId="0" borderId="3" xfId="1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 shrinkToFit="1"/>
    </xf>
    <xf numFmtId="38" fontId="3" fillId="0" borderId="4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shrinkToFit="1"/>
    </xf>
    <xf numFmtId="38" fontId="3" fillId="0" borderId="5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2" xfId="0" applyFont="1" applyBorder="1"/>
    <xf numFmtId="38" fontId="3" fillId="0" borderId="2" xfId="1" applyFont="1" applyBorder="1"/>
    <xf numFmtId="0" fontId="5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Border="1"/>
    <xf numFmtId="0" fontId="5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textRotation="255" shrinkToFit="1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176" fontId="3" fillId="0" borderId="2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4" xfId="0" applyFont="1" applyFill="1" applyBorder="1" applyAlignment="1">
      <alignment horizontal="distributed" vertical="center" wrapText="1" shrinkToFit="1"/>
    </xf>
    <xf numFmtId="0" fontId="3" fillId="0" borderId="5" xfId="0" applyFont="1" applyFill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r>
              <a:rPr lang="ja-JP" sz="1400"/>
              <a:t>水道の普及状況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'8-1'!$E$3</c:f>
              <c:strCache>
                <c:ptCount val="1"/>
                <c:pt idx="0">
                  <c:v>給水栓数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'8-1'!$E$4:$E$9</c:f>
              <c:numCache>
                <c:formatCode>#,##0_);[Red]\(#,##0\)</c:formatCode>
                <c:ptCount val="6"/>
                <c:pt idx="0">
                  <c:v>5659</c:v>
                </c:pt>
                <c:pt idx="1">
                  <c:v>5828</c:v>
                </c:pt>
                <c:pt idx="2">
                  <c:v>5819</c:v>
                </c:pt>
                <c:pt idx="3">
                  <c:v>6112</c:v>
                </c:pt>
                <c:pt idx="4">
                  <c:v>5958</c:v>
                </c:pt>
                <c:pt idx="5">
                  <c:v>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3-451C-A36C-831881D85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0457007"/>
        <c:axId val="100277039"/>
      </c:barChart>
      <c:lineChart>
        <c:grouping val="standard"/>
        <c:varyColors val="0"/>
        <c:ser>
          <c:idx val="0"/>
          <c:order val="0"/>
          <c:tx>
            <c:strRef>
              <c:f>'8-1'!$D$3</c:f>
              <c:strCache>
                <c:ptCount val="1"/>
                <c:pt idx="0">
                  <c:v>給水人口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'8-1'!$A$4:$A$9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'8-1'!$D$4:$D$9</c:f>
              <c:numCache>
                <c:formatCode>#,##0_);[Red]\(#,##0\)</c:formatCode>
                <c:ptCount val="6"/>
                <c:pt idx="0">
                  <c:v>17360</c:v>
                </c:pt>
                <c:pt idx="1">
                  <c:v>17577</c:v>
                </c:pt>
                <c:pt idx="2">
                  <c:v>17806</c:v>
                </c:pt>
                <c:pt idx="3">
                  <c:v>17865</c:v>
                </c:pt>
                <c:pt idx="4">
                  <c:v>17899</c:v>
                </c:pt>
                <c:pt idx="5">
                  <c:v>17944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51C-A36C-831881D85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417807"/>
        <c:axId val="100260815"/>
      </c:lineChart>
      <c:catAx>
        <c:axId val="206041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100260815"/>
        <c:crosses val="autoZero"/>
        <c:auto val="1"/>
        <c:lblAlgn val="ctr"/>
        <c:lblOffset val="100"/>
        <c:noMultiLvlLbl val="0"/>
      </c:catAx>
      <c:valAx>
        <c:axId val="10026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 altLang="en-US"/>
                  <a:t>人口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GPｺﾞｼｯｸM" panose="020B0600000000000000" pitchFamily="50" charset="-128"/>
                  <a:ea typeface="HGPｺﾞｼｯｸM" panose="020B06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2060417807"/>
        <c:crosses val="autoZero"/>
        <c:crossBetween val="between"/>
      </c:valAx>
      <c:valAx>
        <c:axId val="100277039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GPｺﾞｼｯｸM" panose="020B0600000000000000" pitchFamily="50" charset="-128"/>
                    <a:ea typeface="HGPｺﾞｼｯｸM" panose="020B0600000000000000" pitchFamily="50" charset="-128"/>
                    <a:cs typeface="+mn-cs"/>
                  </a:defRPr>
                </a:pPr>
                <a:r>
                  <a:rPr lang="ja-JP" altLang="en-US"/>
                  <a:t>栓数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HGPｺﾞｼｯｸM" panose="020B0600000000000000" pitchFamily="50" charset="-128"/>
                  <a:ea typeface="HGPｺﾞｼｯｸM" panose="020B06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2060457007"/>
        <c:crosses val="max"/>
        <c:crossBetween val="between"/>
      </c:valAx>
      <c:catAx>
        <c:axId val="2060457007"/>
        <c:scaling>
          <c:orientation val="minMax"/>
        </c:scaling>
        <c:delete val="1"/>
        <c:axPos val="b"/>
        <c:majorTickMark val="out"/>
        <c:minorTickMark val="none"/>
        <c:tickLblPos val="nextTo"/>
        <c:crossAx val="100277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8740157480314965" l="0.78740157480314965" r="0.78740157480314965" t="0.78740157480314965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ja-JP" sz="1600"/>
              <a:t>年間配水量及び</a:t>
            </a:r>
            <a:r>
              <a:rPr lang="en-US" sz="1600"/>
              <a:t>1</a:t>
            </a:r>
            <a:r>
              <a:rPr lang="ja-JP" sz="1600"/>
              <a:t>人</a:t>
            </a:r>
            <a:r>
              <a:rPr lang="en-US" sz="1600"/>
              <a:t>1</a:t>
            </a:r>
            <a:r>
              <a:rPr lang="ja-JP" sz="1600"/>
              <a:t>日の平均配水量</a:t>
            </a:r>
          </a:p>
        </c:rich>
      </c:tx>
      <c:layout>
        <c:manualLayout>
          <c:xMode val="edge"/>
          <c:yMode val="edge"/>
          <c:x val="0.20190999562554682"/>
          <c:y val="2.544187695492311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年間総配水量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'8-2'!$A$7:$A$12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'8-2'!$B$7:$B$12</c:f>
              <c:numCache>
                <c:formatCode>#,##0_);[Red]\(#,##0\)</c:formatCode>
                <c:ptCount val="6"/>
                <c:pt idx="0">
                  <c:v>2661029</c:v>
                </c:pt>
                <c:pt idx="1">
                  <c:v>2693520</c:v>
                </c:pt>
                <c:pt idx="2">
                  <c:v>2721896</c:v>
                </c:pt>
                <c:pt idx="3">
                  <c:v>2695924</c:v>
                </c:pt>
                <c:pt idx="4">
                  <c:v>2671025</c:v>
                </c:pt>
                <c:pt idx="5">
                  <c:v>2636294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9-4779-AD95-80AA1846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698735"/>
        <c:axId val="1"/>
      </c:barChart>
      <c:lineChart>
        <c:grouping val="standard"/>
        <c:varyColors val="0"/>
        <c:ser>
          <c:idx val="1"/>
          <c:order val="1"/>
          <c:tx>
            <c:v>1人1日平均配水量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'8-2'!$A$7:$A$12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'8-2'!$D$7:$D$12</c:f>
              <c:numCache>
                <c:formatCode>#,##0_);[Red]\(#,##0\)</c:formatCode>
                <c:ptCount val="6"/>
                <c:pt idx="0">
                  <c:v>419.95912505523643</c:v>
                </c:pt>
                <c:pt idx="1">
                  <c:v>418.69171430250225</c:v>
                </c:pt>
                <c:pt idx="2">
                  <c:v>418.80542036776893</c:v>
                </c:pt>
                <c:pt idx="3">
                  <c:v>413.43930314497237</c:v>
                </c:pt>
                <c:pt idx="4">
                  <c:v>408.84276844118483</c:v>
                </c:pt>
                <c:pt idx="5">
                  <c:v>401.41490587596138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779-AD95-80AA1846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8669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050" b="0"/>
                </a:pPr>
                <a:r>
                  <a:rPr lang="ja-JP" sz="1050" b="0"/>
                  <a:t>㍑</a:t>
                </a:r>
              </a:p>
            </c:rich>
          </c:tx>
          <c:layout>
            <c:manualLayout>
              <c:xMode val="edge"/>
              <c:yMode val="edge"/>
              <c:x val="0.13101505540974046"/>
              <c:y val="5.9187495353930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88669873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㍑</a:t>
                </a:r>
              </a:p>
            </c:rich>
          </c:tx>
          <c:layout>
            <c:manualLayout>
              <c:xMode val="edge"/>
              <c:yMode val="edge"/>
              <c:x val="0.89181065908428125"/>
              <c:y val="5.09758175652879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8740157480314965" l="0.78740157480314965" r="0.78740157480314965" t="0.78740157480314965" header="0.51181102362204722" footer="0.5118110236220472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用途別でみる給水状況</a:t>
            </a:r>
            <a:endParaRPr lang="en-US" sz="1400"/>
          </a:p>
        </c:rich>
      </c:tx>
      <c:layout>
        <c:manualLayout>
          <c:xMode val="edge"/>
          <c:yMode val="edge"/>
          <c:x val="0.37379359250497274"/>
          <c:y val="2.132194043567898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4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86935489566048"/>
          <c:y val="0.22685196684799258"/>
          <c:w val="0.81388888888888888"/>
          <c:h val="0.662962962962962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DF-40D0-BCE7-64549941CEB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DF-40D0-BCE7-64549941CE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3DF-40D0-BCE7-64549941CEB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3DF-40D0-BCE7-64549941CEB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3DF-40D0-BCE7-64549941CEB6}"/>
              </c:ext>
            </c:extLst>
          </c:dPt>
          <c:dLbls>
            <c:dLbl>
              <c:idx val="0"/>
              <c:layout>
                <c:manualLayout>
                  <c:x val="-0.251536312849162"/>
                  <c:y val="-0.10149617491843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F-40D0-BCE7-64549941CEB6}"/>
                </c:ext>
              </c:extLst>
            </c:dLbl>
            <c:dLbl>
              <c:idx val="1"/>
              <c:layout>
                <c:manualLayout>
                  <c:x val="0.18555245189323402"/>
                  <c:y val="-9.84215592453928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F-40D0-BCE7-64549941CEB6}"/>
                </c:ext>
              </c:extLst>
            </c:dLbl>
            <c:dLbl>
              <c:idx val="2"/>
              <c:layout>
                <c:manualLayout>
                  <c:x val="-6.7155408825017943E-2"/>
                  <c:y val="5.90389726520777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F-40D0-BCE7-64549941CEB6}"/>
                </c:ext>
              </c:extLst>
            </c:dLbl>
            <c:dLbl>
              <c:idx val="3"/>
              <c:layout>
                <c:manualLayout>
                  <c:x val="9.2613843673127957E-3"/>
                  <c:y val="-8.88554940096210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F-40D0-BCE7-64549941CEB6}"/>
                </c:ext>
              </c:extLst>
            </c:dLbl>
            <c:dLbl>
              <c:idx val="4"/>
              <c:layout>
                <c:manualLayout>
                  <c:x val="0.12519049643934174"/>
                  <c:y val="0.128702382351459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F-40D0-BCE7-64549941CEB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'8-3'!$L$3:$L$7</c:f>
              <c:strCache>
                <c:ptCount val="5"/>
                <c:pt idx="0">
                  <c:v>家事用</c:v>
                </c:pt>
                <c:pt idx="1">
                  <c:v>営業用</c:v>
                </c:pt>
                <c:pt idx="2">
                  <c:v>官公署用</c:v>
                </c:pt>
                <c:pt idx="3">
                  <c:v>臨時用</c:v>
                </c:pt>
                <c:pt idx="4">
                  <c:v>基地</c:v>
                </c:pt>
              </c:strCache>
            </c:strRef>
          </c:cat>
          <c:val>
            <c:numRef>
              <c:f>'8-3'!$M$3:$M$7</c:f>
              <c:numCache>
                <c:formatCode>#,##0_);[Red]\(#,##0\)</c:formatCode>
                <c:ptCount val="5"/>
                <c:pt idx="0">
                  <c:v>1516141</c:v>
                </c:pt>
                <c:pt idx="1">
                  <c:v>603394</c:v>
                </c:pt>
                <c:pt idx="2">
                  <c:v>68548</c:v>
                </c:pt>
                <c:pt idx="3">
                  <c:v>10026</c:v>
                </c:pt>
                <c:pt idx="4">
                  <c:v>330570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DF-40D0-BCE7-64549941C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総給水量の推移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1960301837270338"/>
          <c:y val="0.12140027082601935"/>
          <c:w val="0.64868766404199474"/>
          <c:h val="0.7696553100765316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'8-3'!$C$2:$H$2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'8-3'!$C$19:$H$19</c:f>
              <c:numCache>
                <c:formatCode>#,##0_);[Red]\(#,##0\)</c:formatCode>
                <c:ptCount val="6"/>
                <c:pt idx="0">
                  <c:v>2518485</c:v>
                </c:pt>
                <c:pt idx="1">
                  <c:v>2518711</c:v>
                </c:pt>
                <c:pt idx="2">
                  <c:v>2546365</c:v>
                </c:pt>
                <c:pt idx="3">
                  <c:v>2563218</c:v>
                </c:pt>
                <c:pt idx="4">
                  <c:v>2568758</c:v>
                </c:pt>
                <c:pt idx="5">
                  <c:v>2528679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A43-A423-A3DADB0C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3974415"/>
        <c:axId val="1"/>
        <c:axId val="0"/>
      </c:bar3DChart>
      <c:catAx>
        <c:axId val="178397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178397441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7202380952380953"/>
                <c:y val="0.79284024608388914"/>
              </c:manualLayout>
            </c:layout>
            <c:tx>
              <c:rich>
                <a:bodyPr rot="0" vert="horz"/>
                <a:lstStyle/>
                <a:p>
                  <a:pPr>
                    <a:defRPr sz="800" b="0"/>
                  </a:pPr>
                  <a:r>
                    <a:rPr lang="ja-JP" sz="800" b="0"/>
                    <a:t>千立方㍍</a:t>
                  </a:r>
                  <a:endParaRPr lang="en-US" sz="800" b="0"/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179297</xdr:colOff>
      <xdr:row>14</xdr:row>
      <xdr:rowOff>37352</xdr:rowOff>
    </xdr:from>
    <xdr:to>
      <xdr:col>4</xdr:col>
      <xdr:colOff>657414</xdr:colOff>
      <xdr:row>31</xdr:row>
      <xdr:rowOff>105334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B3040-0C6C-4E9A-9ABC-6C277B979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14</xdr:row>
      <xdr:rowOff>190500</xdr:rowOff>
    </xdr:from>
    <xdr:to>
      <xdr:col>8</xdr:col>
      <xdr:colOff>533400</xdr:colOff>
      <xdr:row>31</xdr:row>
      <xdr:rowOff>60960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AB22EAC-BB9C-402F-AD48-43C36E604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708660</xdr:colOff>
      <xdr:row>21</xdr:row>
      <xdr:rowOff>68580</xdr:rowOff>
    </xdr:from>
    <xdr:to>
      <xdr:col>7</xdr:col>
      <xdr:colOff>769620</xdr:colOff>
      <xdr:row>35</xdr:row>
      <xdr:rowOff>137160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65EB55-87E8-4E8B-A20C-7319DCB3B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312420</xdr:colOff>
      <xdr:row>21</xdr:row>
      <xdr:rowOff>60960</xdr:rowOff>
    </xdr:from>
    <xdr:to>
      <xdr:col>4</xdr:col>
      <xdr:colOff>205740</xdr:colOff>
      <xdr:row>35</xdr:row>
      <xdr:rowOff>129540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B600D6A7-DB81-489C-A5BA-604EB3B49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342789</xdr:colOff>
      <xdr:row>34</xdr:row>
      <xdr:rowOff>34741</xdr:rowOff>
    </xdr:from>
    <xdr:ext cx="1531732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485689E-A7DC-43AE-9174-37E328112611}"/>
            </a:ext>
          </a:extLst>
        </xdr:cNvPr>
        <xdr:cNvSpPr txBox="1"/>
      </xdr:nvSpPr>
      <xdr:spPr>
        <a:xfrm>
          <a:off x="6941709" y="6222181"/>
          <a:ext cx="153173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資料：令和</a:t>
          </a:r>
          <a:r>
            <a:rPr kumimoji="1" lang="en-US" altLang="ja-JP" sz="900"/>
            <a:t>5</a:t>
          </a:r>
          <a:r>
            <a:rPr kumimoji="1" lang="ja-JP" altLang="en-US" sz="900"/>
            <a:t>年度水道事業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0.09826</cdr:x>
      <cdr:y>0.11351</cdr:y>
    </cdr:from>
    <cdr:to>
      <cdr:x>0.32279</cdr:x>
      <cdr:y>0.17862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25822" y="435910"/>
          <a:ext cx="1042147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0.81614</cdr:x>
      <cdr:y>0.13252</cdr:y>
    </cdr:from>
    <cdr:to>
      <cdr:x>0.98879</cdr:x>
      <cdr:y>0.23975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73680" y="320097"/>
          <a:ext cx="586740" cy="259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>
              <a:solidFill>
                <a:schemeClr val="tx1"/>
              </a:solidFill>
            </a:rPr>
            <a:t>立法㍍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5DDE-875E-4AD8-A62A-9B59AF3D97DD}">
  <dimension ref="A1:G22"/>
  <sheetViews>
    <sheetView view="pageBreakPreview" zoomScale="102" zoomScaleNormal="75" zoomScaleSheetLayoutView="102" workbookViewId="0">
      <selection activeCell="E12" sqref="E12"/>
    </sheetView>
  </sheetViews>
  <sheetFormatPr defaultColWidth="9" defaultRowHeight="13.2" x14ac:dyDescent="0.2"/>
  <cols>
    <col min="1" max="1" width="12.33203125" style="1" customWidth="1"/>
    <col min="2" max="6" width="12.44140625" style="1" customWidth="1"/>
    <col min="7" max="16384" width="9" style="1"/>
  </cols>
  <sheetData>
    <row r="1" spans="1:5" ht="24" customHeight="1" x14ac:dyDescent="0.2">
      <c r="A1" s="45" t="s">
        <v>0</v>
      </c>
      <c r="B1" s="45"/>
      <c r="C1" s="45"/>
      <c r="D1" s="45"/>
      <c r="E1" s="2"/>
    </row>
    <row r="2" spans="1:5" ht="19.2" x14ac:dyDescent="0.2">
      <c r="A2" s="3"/>
      <c r="B2" s="3"/>
      <c r="C2" s="3"/>
      <c r="D2" s="3"/>
      <c r="E2" s="4" t="s">
        <v>1</v>
      </c>
    </row>
    <row r="3" spans="1:5" ht="22.05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ht="22.05" customHeight="1" x14ac:dyDescent="0.2">
      <c r="A4" s="7" t="s">
        <v>7</v>
      </c>
      <c r="B4" s="8">
        <v>17360</v>
      </c>
      <c r="C4" s="8">
        <v>7153</v>
      </c>
      <c r="D4" s="8">
        <v>17360</v>
      </c>
      <c r="E4" s="8">
        <v>5659</v>
      </c>
    </row>
    <row r="5" spans="1:5" ht="22.05" customHeight="1" x14ac:dyDescent="0.2">
      <c r="A5" s="10" t="s">
        <v>8</v>
      </c>
      <c r="B5" s="11">
        <v>17577</v>
      </c>
      <c r="C5" s="11">
        <v>7351</v>
      </c>
      <c r="D5" s="11">
        <v>17577</v>
      </c>
      <c r="E5" s="11">
        <v>5828</v>
      </c>
    </row>
    <row r="6" spans="1:5" ht="22.05" customHeight="1" x14ac:dyDescent="0.2">
      <c r="A6" s="10" t="s">
        <v>9</v>
      </c>
      <c r="B6" s="11">
        <v>17806</v>
      </c>
      <c r="C6" s="11">
        <v>7567</v>
      </c>
      <c r="D6" s="11">
        <v>17806</v>
      </c>
      <c r="E6" s="11">
        <v>5819</v>
      </c>
    </row>
    <row r="7" spans="1:5" ht="22.05" customHeight="1" x14ac:dyDescent="0.2">
      <c r="A7" s="10" t="s">
        <v>10</v>
      </c>
      <c r="B7" s="11">
        <v>17865</v>
      </c>
      <c r="C7" s="11">
        <v>7668</v>
      </c>
      <c r="D7" s="11">
        <v>17865</v>
      </c>
      <c r="E7" s="11">
        <v>6112</v>
      </c>
    </row>
    <row r="8" spans="1:5" ht="22.05" customHeight="1" x14ac:dyDescent="0.2">
      <c r="A8" s="10" t="s">
        <v>11</v>
      </c>
      <c r="B8" s="11">
        <v>17899</v>
      </c>
      <c r="C8" s="11">
        <v>7743</v>
      </c>
      <c r="D8" s="11">
        <v>17899</v>
      </c>
      <c r="E8" s="11">
        <v>5958</v>
      </c>
    </row>
    <row r="9" spans="1:5" ht="22.05" customHeight="1" x14ac:dyDescent="0.2">
      <c r="A9" s="13" t="s">
        <v>12</v>
      </c>
      <c r="B9" s="14">
        <v>17944</v>
      </c>
      <c r="C9" s="14">
        <v>7805</v>
      </c>
      <c r="D9" s="14">
        <v>17944</v>
      </c>
      <c r="E9" s="14">
        <v>5851</v>
      </c>
    </row>
    <row r="10" spans="1:5" ht="19.95" customHeight="1" x14ac:dyDescent="0.2">
      <c r="E10" s="4" t="s">
        <v>13</v>
      </c>
    </row>
    <row r="11" spans="1:5" ht="19.95" customHeight="1" x14ac:dyDescent="0.2">
      <c r="A11" s="43" t="s">
        <v>76</v>
      </c>
    </row>
    <row r="12" spans="1:5" x14ac:dyDescent="0.2">
      <c r="A12" s="17"/>
    </row>
    <row r="13" spans="1:5" x14ac:dyDescent="0.2">
      <c r="A13" s="18"/>
    </row>
    <row r="22" spans="7:7" x14ac:dyDescent="0.2">
      <c r="G22" s="19"/>
    </row>
  </sheetData>
  <mergeCells count="1">
    <mergeCell ref="A1:D1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70CB-79A9-4F46-B486-614FD14CE177}">
  <dimension ref="A1:L30"/>
  <sheetViews>
    <sheetView view="pageBreakPreview" zoomScaleNormal="75" zoomScaleSheetLayoutView="100" workbookViewId="0">
      <selection sqref="A1:I1"/>
    </sheetView>
  </sheetViews>
  <sheetFormatPr defaultColWidth="9" defaultRowHeight="16.8" customHeight="1" x14ac:dyDescent="0.2"/>
  <cols>
    <col min="1" max="1" width="10.6640625" style="1" customWidth="1"/>
    <col min="2" max="2" width="11.109375" style="1" customWidth="1"/>
    <col min="3" max="3" width="8" style="1" customWidth="1"/>
    <col min="4" max="4" width="8.6640625" style="1" customWidth="1"/>
    <col min="5" max="5" width="11.109375" style="1" customWidth="1"/>
    <col min="6" max="6" width="8" style="1" customWidth="1"/>
    <col min="7" max="7" width="8.6640625" style="1" customWidth="1"/>
    <col min="8" max="8" width="7.44140625" style="1" customWidth="1"/>
    <col min="9" max="9" width="10.6640625" style="1" customWidth="1"/>
    <col min="10" max="16384" width="9" style="1"/>
  </cols>
  <sheetData>
    <row r="1" spans="1:9" ht="16.8" customHeight="1" x14ac:dyDescent="0.2">
      <c r="A1" s="45" t="s">
        <v>14</v>
      </c>
      <c r="B1" s="45"/>
      <c r="C1" s="45"/>
      <c r="D1" s="45"/>
      <c r="E1" s="45"/>
      <c r="F1" s="45"/>
      <c r="G1" s="45"/>
      <c r="H1" s="45"/>
      <c r="I1" s="45"/>
    </row>
    <row r="2" spans="1:9" ht="16.8" customHeight="1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6.8" customHeight="1" x14ac:dyDescent="0.2">
      <c r="A3" s="46" t="s">
        <v>15</v>
      </c>
      <c r="B3" s="47" t="s">
        <v>16</v>
      </c>
      <c r="C3" s="48"/>
      <c r="D3" s="48"/>
      <c r="E3" s="47" t="s">
        <v>17</v>
      </c>
      <c r="F3" s="48"/>
      <c r="G3" s="48"/>
      <c r="H3" s="49" t="s">
        <v>18</v>
      </c>
      <c r="I3" s="49" t="s">
        <v>19</v>
      </c>
    </row>
    <row r="4" spans="1:9" ht="19.95" customHeight="1" x14ac:dyDescent="0.2">
      <c r="A4" s="46"/>
      <c r="B4" s="21"/>
      <c r="C4" s="50" t="s">
        <v>78</v>
      </c>
      <c r="D4" s="50" t="s">
        <v>77</v>
      </c>
      <c r="E4" s="21"/>
      <c r="F4" s="50" t="s">
        <v>78</v>
      </c>
      <c r="G4" s="50" t="s">
        <v>77</v>
      </c>
      <c r="H4" s="49"/>
      <c r="I4" s="46"/>
    </row>
    <row r="5" spans="1:9" ht="22.8" customHeight="1" x14ac:dyDescent="0.2">
      <c r="A5" s="46"/>
      <c r="B5" s="21"/>
      <c r="C5" s="52"/>
      <c r="D5" s="51"/>
      <c r="E5" s="21"/>
      <c r="F5" s="52"/>
      <c r="G5" s="51"/>
      <c r="H5" s="49"/>
      <c r="I5" s="46"/>
    </row>
    <row r="6" spans="1:9" ht="16.8" customHeight="1" x14ac:dyDescent="0.2">
      <c r="A6" s="46"/>
      <c r="B6" s="22"/>
      <c r="C6" s="13" t="s">
        <v>20</v>
      </c>
      <c r="D6" s="13" t="s">
        <v>21</v>
      </c>
      <c r="E6" s="22"/>
      <c r="F6" s="13" t="s">
        <v>20</v>
      </c>
      <c r="G6" s="13" t="s">
        <v>21</v>
      </c>
      <c r="H6" s="49"/>
      <c r="I6" s="46"/>
    </row>
    <row r="7" spans="1:9" ht="22.05" customHeight="1" x14ac:dyDescent="0.2">
      <c r="A7" s="23" t="s">
        <v>7</v>
      </c>
      <c r="B7" s="8">
        <v>2661029</v>
      </c>
      <c r="C7" s="8">
        <f t="shared" ref="C7:C11" si="0">B7/365</f>
        <v>7290.4904109589042</v>
      </c>
      <c r="D7" s="8">
        <f>C7/'8-1'!D4*1000</f>
        <v>419.95912505523643</v>
      </c>
      <c r="E7" s="8">
        <v>2297585</v>
      </c>
      <c r="F7" s="8">
        <f t="shared" ref="F7:F11" si="1">E7/365</f>
        <v>6294.7534246575342</v>
      </c>
      <c r="G7" s="8">
        <f>F7/'8-1'!D4*1000</f>
        <v>362.60100372451234</v>
      </c>
      <c r="H7" s="9">
        <v>94.64</v>
      </c>
      <c r="I7" s="8">
        <v>487598</v>
      </c>
    </row>
    <row r="8" spans="1:9" ht="22.05" customHeight="1" x14ac:dyDescent="0.2">
      <c r="A8" s="24" t="s">
        <v>22</v>
      </c>
      <c r="B8" s="11">
        <v>2693520</v>
      </c>
      <c r="C8" s="11">
        <f>B8/366</f>
        <v>7359.3442622950815</v>
      </c>
      <c r="D8" s="11">
        <f>C8/'8-1'!D5*1000</f>
        <v>418.69171430250225</v>
      </c>
      <c r="E8" s="11">
        <v>2371359</v>
      </c>
      <c r="F8" s="11">
        <f>E8/366</f>
        <v>6479.122950819672</v>
      </c>
      <c r="G8" s="11">
        <f>F8/'8-1'!D5*1000</f>
        <v>368.61369692323331</v>
      </c>
      <c r="H8" s="12">
        <v>93.51</v>
      </c>
      <c r="I8" s="11">
        <v>490239</v>
      </c>
    </row>
    <row r="9" spans="1:9" ht="22.05" customHeight="1" x14ac:dyDescent="0.2">
      <c r="A9" s="24" t="s">
        <v>9</v>
      </c>
      <c r="B9" s="11">
        <v>2721896</v>
      </c>
      <c r="C9" s="11">
        <f t="shared" si="0"/>
        <v>7457.2493150684932</v>
      </c>
      <c r="D9" s="11">
        <f>C9/'8-1'!D6*1000</f>
        <v>418.80542036776893</v>
      </c>
      <c r="E9" s="11">
        <v>2344422</v>
      </c>
      <c r="F9" s="11">
        <f t="shared" si="1"/>
        <v>6423.0739726027396</v>
      </c>
      <c r="G9" s="11">
        <f>F9/'8-1'!D6*1000</f>
        <v>360.72525960927436</v>
      </c>
      <c r="H9" s="12">
        <v>93.55</v>
      </c>
      <c r="I9" s="11">
        <v>474184</v>
      </c>
    </row>
    <row r="10" spans="1:9" ht="22.05" customHeight="1" x14ac:dyDescent="0.2">
      <c r="A10" s="24" t="s">
        <v>10</v>
      </c>
      <c r="B10" s="11">
        <v>2695924</v>
      </c>
      <c r="C10" s="11">
        <f>B10/365</f>
        <v>7386.0931506849311</v>
      </c>
      <c r="D10" s="11">
        <f>C10/'8-1'!D7*1000</f>
        <v>413.43930314497237</v>
      </c>
      <c r="E10" s="11">
        <v>2327507</v>
      </c>
      <c r="F10" s="11">
        <f t="shared" si="1"/>
        <v>6376.7315068493153</v>
      </c>
      <c r="G10" s="11">
        <f>F10/'8-1'!D7*1000</f>
        <v>356.93991082279962</v>
      </c>
      <c r="H10" s="12">
        <v>95.08</v>
      </c>
      <c r="I10" s="11">
        <v>488118</v>
      </c>
    </row>
    <row r="11" spans="1:9" ht="22.05" customHeight="1" x14ac:dyDescent="0.2">
      <c r="A11" s="24" t="s">
        <v>11</v>
      </c>
      <c r="B11" s="11">
        <v>2671025</v>
      </c>
      <c r="C11" s="11">
        <f t="shared" si="0"/>
        <v>7317.8767123287671</v>
      </c>
      <c r="D11" s="11">
        <f>C11/'8-1'!D8*1000</f>
        <v>408.84276844118483</v>
      </c>
      <c r="E11" s="11">
        <v>2299860</v>
      </c>
      <c r="F11" s="11">
        <f t="shared" si="1"/>
        <v>6300.9863013698632</v>
      </c>
      <c r="G11" s="11">
        <f>F11/'8-1'!D8*1000</f>
        <v>352.03007438236011</v>
      </c>
      <c r="H11" s="12">
        <v>96.17</v>
      </c>
      <c r="I11" s="11">
        <v>480196</v>
      </c>
    </row>
    <row r="12" spans="1:9" ht="22.05" customHeight="1" x14ac:dyDescent="0.2">
      <c r="A12" s="25" t="s">
        <v>12</v>
      </c>
      <c r="B12" s="14">
        <v>2636294</v>
      </c>
      <c r="C12" s="14">
        <f>B12/366</f>
        <v>7202.9890710382515</v>
      </c>
      <c r="D12" s="14">
        <f>C12/'8-1'!D9*1000</f>
        <v>401.41490587596138</v>
      </c>
      <c r="E12" s="14">
        <v>2305724</v>
      </c>
      <c r="F12" s="14">
        <f>E12/366</f>
        <v>6299.7923497267757</v>
      </c>
      <c r="G12" s="14">
        <f>F12/'8-1'!D9*1000</f>
        <v>351.08071498700264</v>
      </c>
      <c r="H12" s="15">
        <v>95.92</v>
      </c>
      <c r="I12" s="14">
        <v>464583</v>
      </c>
    </row>
    <row r="13" spans="1:9" ht="22.05" customHeight="1" x14ac:dyDescent="0.2">
      <c r="I13" s="4" t="s">
        <v>23</v>
      </c>
    </row>
    <row r="30" spans="12:12" ht="16.8" customHeight="1" x14ac:dyDescent="0.2">
      <c r="L30" s="19"/>
    </row>
  </sheetData>
  <mergeCells count="10">
    <mergeCell ref="A1:I1"/>
    <mergeCell ref="A3:A6"/>
    <mergeCell ref="B3:D3"/>
    <mergeCell ref="E3:G3"/>
    <mergeCell ref="H3:H6"/>
    <mergeCell ref="I3:I6"/>
    <mergeCell ref="D4:D5"/>
    <mergeCell ref="C4:C5"/>
    <mergeCell ref="G4:G5"/>
    <mergeCell ref="F4:F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9839-1CC9-480A-8889-B448AC3F89A4}">
  <dimension ref="A1:S38"/>
  <sheetViews>
    <sheetView view="pageBreakPreview" zoomScaleNormal="85" zoomScaleSheetLayoutView="100" workbookViewId="0">
      <selection activeCell="B40" sqref="B40"/>
    </sheetView>
  </sheetViews>
  <sheetFormatPr defaultColWidth="9" defaultRowHeight="13.2" x14ac:dyDescent="0.2"/>
  <cols>
    <col min="1" max="1" width="11.21875" style="1" customWidth="1"/>
    <col min="2" max="2" width="20.109375" style="1" customWidth="1"/>
    <col min="3" max="14" width="16.21875" style="1" customWidth="1"/>
    <col min="15" max="17" width="15.21875" style="1" customWidth="1"/>
    <col min="18" max="18" width="9" style="1"/>
    <col min="19" max="19" width="13.88671875" style="1" bestFit="1" customWidth="1"/>
    <col min="20" max="16384" width="9" style="1"/>
  </cols>
  <sheetData>
    <row r="1" spans="1:17" ht="19.2" x14ac:dyDescent="0.2">
      <c r="A1" s="45" t="s">
        <v>24</v>
      </c>
      <c r="B1" s="45"/>
      <c r="C1" s="45"/>
      <c r="D1" s="45"/>
      <c r="E1" s="45"/>
      <c r="F1" s="45"/>
      <c r="G1" s="45"/>
      <c r="H1" s="45"/>
      <c r="I1" s="2"/>
      <c r="J1" s="2"/>
      <c r="K1" s="26"/>
      <c r="L1" s="26"/>
      <c r="M1" s="26"/>
      <c r="N1" s="26"/>
      <c r="O1" s="27"/>
      <c r="P1" s="27"/>
      <c r="Q1" s="27"/>
    </row>
    <row r="2" spans="1:17" x14ac:dyDescent="0.2">
      <c r="A2" s="5" t="s">
        <v>25</v>
      </c>
      <c r="B2" s="5" t="s">
        <v>26</v>
      </c>
      <c r="C2" s="5" t="s">
        <v>7</v>
      </c>
      <c r="D2" s="5" t="s">
        <v>22</v>
      </c>
      <c r="E2" s="5" t="s">
        <v>9</v>
      </c>
      <c r="F2" s="5" t="s">
        <v>10</v>
      </c>
      <c r="G2" s="5" t="s">
        <v>11</v>
      </c>
      <c r="H2" s="5" t="s">
        <v>12</v>
      </c>
    </row>
    <row r="3" spans="1:17" ht="15" customHeight="1" x14ac:dyDescent="0.2">
      <c r="A3" s="54" t="s">
        <v>27</v>
      </c>
      <c r="B3" s="28" t="s">
        <v>28</v>
      </c>
      <c r="C3" s="8">
        <v>61256</v>
      </c>
      <c r="D3" s="8">
        <v>62989</v>
      </c>
      <c r="E3" s="8">
        <v>63336</v>
      </c>
      <c r="F3" s="8">
        <v>66214</v>
      </c>
      <c r="G3" s="8">
        <v>64391</v>
      </c>
      <c r="H3" s="8">
        <v>63132</v>
      </c>
      <c r="L3" s="29" t="s">
        <v>29</v>
      </c>
      <c r="M3" s="30">
        <f>H4</f>
        <v>1516141</v>
      </c>
    </row>
    <row r="4" spans="1:17" ht="15" customHeight="1" x14ac:dyDescent="0.2">
      <c r="A4" s="54"/>
      <c r="B4" s="31" t="s">
        <v>30</v>
      </c>
      <c r="C4" s="11">
        <v>1457409</v>
      </c>
      <c r="D4" s="11">
        <v>1481107</v>
      </c>
      <c r="E4" s="11">
        <v>1571209</v>
      </c>
      <c r="F4" s="11">
        <v>1582666</v>
      </c>
      <c r="G4" s="11">
        <v>1540719</v>
      </c>
      <c r="H4" s="11">
        <v>1516141</v>
      </c>
      <c r="L4" s="29" t="s">
        <v>31</v>
      </c>
      <c r="M4" s="30">
        <f>H7</f>
        <v>603394</v>
      </c>
    </row>
    <row r="5" spans="1:17" ht="15" customHeight="1" x14ac:dyDescent="0.2">
      <c r="A5" s="54"/>
      <c r="B5" s="32" t="s">
        <v>32</v>
      </c>
      <c r="C5" s="14">
        <v>243441753</v>
      </c>
      <c r="D5" s="14">
        <v>249479628</v>
      </c>
      <c r="E5" s="14">
        <v>255081347</v>
      </c>
      <c r="F5" s="14">
        <v>268728756</v>
      </c>
      <c r="G5" s="14">
        <v>249135439</v>
      </c>
      <c r="H5" s="14">
        <v>238945035</v>
      </c>
      <c r="L5" s="29" t="s">
        <v>33</v>
      </c>
      <c r="M5" s="30">
        <f>H10</f>
        <v>68548</v>
      </c>
    </row>
    <row r="6" spans="1:17" ht="15" customHeight="1" x14ac:dyDescent="0.2">
      <c r="A6" s="54" t="s">
        <v>34</v>
      </c>
      <c r="B6" s="28" t="s">
        <v>28</v>
      </c>
      <c r="C6" s="8">
        <v>4620</v>
      </c>
      <c r="D6" s="8">
        <v>4868</v>
      </c>
      <c r="E6" s="8">
        <v>4531</v>
      </c>
      <c r="F6" s="8">
        <v>5046</v>
      </c>
      <c r="G6" s="8">
        <v>4871</v>
      </c>
      <c r="H6" s="8">
        <v>4911</v>
      </c>
      <c r="L6" s="29" t="s">
        <v>35</v>
      </c>
      <c r="M6" s="30">
        <f>H13</f>
        <v>10026</v>
      </c>
    </row>
    <row r="7" spans="1:17" ht="15" customHeight="1" x14ac:dyDescent="0.2">
      <c r="A7" s="54"/>
      <c r="B7" s="31" t="s">
        <v>30</v>
      </c>
      <c r="C7" s="11">
        <v>618310</v>
      </c>
      <c r="D7" s="11">
        <v>631543</v>
      </c>
      <c r="E7" s="11">
        <v>529106</v>
      </c>
      <c r="F7" s="11">
        <v>540911</v>
      </c>
      <c r="G7" s="11">
        <v>581070</v>
      </c>
      <c r="H7" s="11">
        <v>603394</v>
      </c>
      <c r="L7" s="29" t="s">
        <v>36</v>
      </c>
      <c r="M7" s="30">
        <f>H16</f>
        <v>330570</v>
      </c>
    </row>
    <row r="8" spans="1:17" ht="15" customHeight="1" x14ac:dyDescent="0.2">
      <c r="A8" s="54"/>
      <c r="B8" s="32" t="s">
        <v>32</v>
      </c>
      <c r="C8" s="14">
        <v>147762904</v>
      </c>
      <c r="D8" s="14">
        <v>152285901</v>
      </c>
      <c r="E8" s="14">
        <v>127332373</v>
      </c>
      <c r="F8" s="14">
        <v>131497162</v>
      </c>
      <c r="G8" s="14">
        <v>140140922</v>
      </c>
      <c r="H8" s="14">
        <v>144984873</v>
      </c>
      <c r="L8" s="29" t="s">
        <v>37</v>
      </c>
      <c r="M8" s="33">
        <f>SUM(M3:M7)</f>
        <v>2528679</v>
      </c>
    </row>
    <row r="9" spans="1:17" ht="15" customHeight="1" x14ac:dyDescent="0.2">
      <c r="A9" s="53" t="s">
        <v>38</v>
      </c>
      <c r="B9" s="28" t="s">
        <v>28</v>
      </c>
      <c r="C9" s="8">
        <v>1148</v>
      </c>
      <c r="D9" s="8">
        <v>1161</v>
      </c>
      <c r="E9" s="8">
        <v>1172</v>
      </c>
      <c r="F9" s="8">
        <v>1172</v>
      </c>
      <c r="G9" s="8">
        <v>1175</v>
      </c>
      <c r="H9" s="8">
        <v>1162</v>
      </c>
    </row>
    <row r="10" spans="1:17" ht="15" customHeight="1" x14ac:dyDescent="0.2">
      <c r="A10" s="54"/>
      <c r="B10" s="31" t="s">
        <v>30</v>
      </c>
      <c r="C10" s="11">
        <v>68367</v>
      </c>
      <c r="D10" s="11">
        <v>72450</v>
      </c>
      <c r="E10" s="11">
        <v>61710</v>
      </c>
      <c r="F10" s="11">
        <v>64799</v>
      </c>
      <c r="G10" s="11">
        <v>67932</v>
      </c>
      <c r="H10" s="11">
        <v>68548</v>
      </c>
    </row>
    <row r="11" spans="1:17" ht="15" customHeight="1" x14ac:dyDescent="0.2">
      <c r="A11" s="54"/>
      <c r="B11" s="32" t="s">
        <v>32</v>
      </c>
      <c r="C11" s="14">
        <v>17106912</v>
      </c>
      <c r="D11" s="14">
        <v>18292317</v>
      </c>
      <c r="E11" s="14">
        <v>15965477</v>
      </c>
      <c r="F11" s="14">
        <v>16569468</v>
      </c>
      <c r="G11" s="14">
        <v>17297214</v>
      </c>
      <c r="H11" s="14">
        <v>17453324</v>
      </c>
    </row>
    <row r="12" spans="1:17" ht="15" customHeight="1" x14ac:dyDescent="0.2">
      <c r="A12" s="54" t="s">
        <v>35</v>
      </c>
      <c r="B12" s="28" t="s">
        <v>28</v>
      </c>
      <c r="C12" s="8">
        <v>867</v>
      </c>
      <c r="D12" s="8">
        <v>905</v>
      </c>
      <c r="E12" s="8">
        <v>774</v>
      </c>
      <c r="F12" s="8">
        <v>898</v>
      </c>
      <c r="G12" s="8">
        <v>1045</v>
      </c>
      <c r="H12" s="8">
        <v>996</v>
      </c>
    </row>
    <row r="13" spans="1:17" ht="15" customHeight="1" x14ac:dyDescent="0.2">
      <c r="A13" s="54"/>
      <c r="B13" s="31" t="s">
        <v>30</v>
      </c>
      <c r="C13" s="11">
        <v>10955</v>
      </c>
      <c r="D13" s="11">
        <v>11450</v>
      </c>
      <c r="E13" s="11">
        <v>6867</v>
      </c>
      <c r="F13" s="11">
        <v>6425</v>
      </c>
      <c r="G13" s="11">
        <v>7872</v>
      </c>
      <c r="H13" s="11">
        <v>10026</v>
      </c>
    </row>
    <row r="14" spans="1:17" ht="15" customHeight="1" x14ac:dyDescent="0.2">
      <c r="A14" s="54"/>
      <c r="B14" s="32" t="s">
        <v>32</v>
      </c>
      <c r="C14" s="14">
        <v>4732560</v>
      </c>
      <c r="D14" s="14">
        <v>4974672</v>
      </c>
      <c r="E14" s="14">
        <v>3021480</v>
      </c>
      <c r="F14" s="14">
        <v>2827000</v>
      </c>
      <c r="G14" s="14">
        <v>3463680</v>
      </c>
      <c r="H14" s="14">
        <v>4411440</v>
      </c>
    </row>
    <row r="15" spans="1:17" ht="15" customHeight="1" x14ac:dyDescent="0.2">
      <c r="A15" s="53" t="s">
        <v>39</v>
      </c>
      <c r="B15" s="28" t="s">
        <v>28</v>
      </c>
      <c r="C15" s="8">
        <v>12</v>
      </c>
      <c r="D15" s="8">
        <v>12</v>
      </c>
      <c r="E15" s="8">
        <v>12</v>
      </c>
      <c r="F15" s="8">
        <v>12</v>
      </c>
      <c r="G15" s="8">
        <v>12</v>
      </c>
      <c r="H15" s="8">
        <v>12</v>
      </c>
    </row>
    <row r="16" spans="1:17" ht="15" customHeight="1" x14ac:dyDescent="0.2">
      <c r="A16" s="54"/>
      <c r="B16" s="31" t="s">
        <v>30</v>
      </c>
      <c r="C16" s="11">
        <v>363444</v>
      </c>
      <c r="D16" s="11">
        <v>322161</v>
      </c>
      <c r="E16" s="11">
        <v>377473</v>
      </c>
      <c r="F16" s="11">
        <v>368417</v>
      </c>
      <c r="G16" s="11">
        <v>371165</v>
      </c>
      <c r="H16" s="11">
        <v>330570</v>
      </c>
    </row>
    <row r="17" spans="1:19" ht="15" customHeight="1" x14ac:dyDescent="0.2">
      <c r="A17" s="54"/>
      <c r="B17" s="32" t="s">
        <v>32</v>
      </c>
      <c r="C17" s="14">
        <v>105128606</v>
      </c>
      <c r="D17" s="14">
        <v>99601477</v>
      </c>
      <c r="E17" s="14">
        <v>109273045</v>
      </c>
      <c r="F17" s="14">
        <v>106642040</v>
      </c>
      <c r="G17" s="14">
        <v>107433152</v>
      </c>
      <c r="H17" s="14">
        <v>95677485</v>
      </c>
    </row>
    <row r="18" spans="1:19" ht="15" customHeight="1" x14ac:dyDescent="0.2">
      <c r="A18" s="55" t="s">
        <v>40</v>
      </c>
      <c r="B18" s="34" t="s">
        <v>28</v>
      </c>
      <c r="C18" s="35">
        <f>SUM(C3,C6,C9,C12,C15)</f>
        <v>67903</v>
      </c>
      <c r="D18" s="35">
        <f t="shared" ref="D18:H18" si="0">SUM(D3,D6,D9,D12,D15)</f>
        <v>69935</v>
      </c>
      <c r="E18" s="35">
        <f>SUM(E3,E6,E9,E12,E15)</f>
        <v>69825</v>
      </c>
      <c r="F18" s="35">
        <f t="shared" si="0"/>
        <v>73342</v>
      </c>
      <c r="G18" s="35">
        <f t="shared" si="0"/>
        <v>71494</v>
      </c>
      <c r="H18" s="35">
        <f t="shared" si="0"/>
        <v>70213</v>
      </c>
    </row>
    <row r="19" spans="1:19" ht="15" customHeight="1" x14ac:dyDescent="0.2">
      <c r="A19" s="55"/>
      <c r="B19" s="36" t="s">
        <v>30</v>
      </c>
      <c r="C19" s="37">
        <f>SUM(C4,C7,C10,C13,C16)</f>
        <v>2518485</v>
      </c>
      <c r="D19" s="37">
        <f t="shared" ref="D19:H19" si="1">SUM(D4,D7,D10,D13,D16)</f>
        <v>2518711</v>
      </c>
      <c r="E19" s="37">
        <f>SUM(E4,E7,E10,E13,E16)</f>
        <v>2546365</v>
      </c>
      <c r="F19" s="37">
        <f t="shared" si="1"/>
        <v>2563218</v>
      </c>
      <c r="G19" s="37">
        <f t="shared" si="1"/>
        <v>2568758</v>
      </c>
      <c r="H19" s="37">
        <f t="shared" si="1"/>
        <v>2528679</v>
      </c>
    </row>
    <row r="20" spans="1:19" ht="15" customHeight="1" x14ac:dyDescent="0.2">
      <c r="A20" s="55"/>
      <c r="B20" s="38" t="s">
        <v>32</v>
      </c>
      <c r="C20" s="39">
        <f>SUM(C5,C8,C11,C14,C17)</f>
        <v>518172735</v>
      </c>
      <c r="D20" s="39">
        <f t="shared" ref="D20:G20" si="2">SUM(D5,D8,D11,D14,D17)</f>
        <v>524633995</v>
      </c>
      <c r="E20" s="39">
        <f t="shared" si="2"/>
        <v>510673722</v>
      </c>
      <c r="F20" s="39">
        <f t="shared" si="2"/>
        <v>526264426</v>
      </c>
      <c r="G20" s="39">
        <f t="shared" si="2"/>
        <v>517470407</v>
      </c>
      <c r="H20" s="39">
        <f>SUM(H5,H8,H11,H14,H17)</f>
        <v>501472157</v>
      </c>
    </row>
    <row r="21" spans="1:19" x14ac:dyDescent="0.2">
      <c r="H21" s="16" t="s">
        <v>23</v>
      </c>
      <c r="K21" s="40"/>
      <c r="L21" s="40"/>
      <c r="M21" s="40"/>
      <c r="N21" s="40"/>
      <c r="O21" s="40"/>
      <c r="P21" s="40"/>
      <c r="Q21" s="40"/>
    </row>
    <row r="31" spans="1:19" x14ac:dyDescent="0.2">
      <c r="R31" s="41"/>
      <c r="S31" s="42"/>
    </row>
    <row r="32" spans="1:19" x14ac:dyDescent="0.2">
      <c r="R32" s="41"/>
      <c r="S32" s="42"/>
    </row>
    <row r="33" spans="18:19" x14ac:dyDescent="0.2">
      <c r="R33" s="41" t="s">
        <v>41</v>
      </c>
      <c r="S33" s="42">
        <v>2404783</v>
      </c>
    </row>
    <row r="34" spans="18:19" x14ac:dyDescent="0.2">
      <c r="R34" s="41" t="s">
        <v>42</v>
      </c>
      <c r="S34" s="42">
        <v>2475234</v>
      </c>
    </row>
    <row r="35" spans="18:19" x14ac:dyDescent="0.2">
      <c r="R35" s="41" t="s">
        <v>43</v>
      </c>
      <c r="S35" s="42">
        <v>2454614</v>
      </c>
    </row>
    <row r="36" spans="18:19" x14ac:dyDescent="0.2">
      <c r="R36" s="41" t="s">
        <v>44</v>
      </c>
      <c r="S36" s="42">
        <v>2454270</v>
      </c>
    </row>
    <row r="37" spans="18:19" x14ac:dyDescent="0.2">
      <c r="R37" s="41" t="s">
        <v>45</v>
      </c>
      <c r="S37" s="42">
        <v>2298122</v>
      </c>
    </row>
    <row r="38" spans="18:19" x14ac:dyDescent="0.2">
      <c r="R38" s="41" t="s">
        <v>46</v>
      </c>
      <c r="S38" s="42">
        <v>2351555</v>
      </c>
    </row>
  </sheetData>
  <mergeCells count="7">
    <mergeCell ref="A15:A17"/>
    <mergeCell ref="A18:A20"/>
    <mergeCell ref="A1:H1"/>
    <mergeCell ref="A3:A5"/>
    <mergeCell ref="A6:A8"/>
    <mergeCell ref="A9:A11"/>
    <mergeCell ref="A12:A1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0069-F0A7-4446-9C40-3CA912DB8896}">
  <dimension ref="A1:J30"/>
  <sheetViews>
    <sheetView tabSelected="1" view="pageBreakPreview" zoomScaleNormal="60" zoomScaleSheetLayoutView="100" workbookViewId="0">
      <selection activeCell="D13" sqref="D13"/>
    </sheetView>
  </sheetViews>
  <sheetFormatPr defaultColWidth="9" defaultRowHeight="13.2" x14ac:dyDescent="0.2"/>
  <cols>
    <col min="1" max="1" width="3.77734375" style="57" customWidth="1"/>
    <col min="2" max="2" width="22.6640625" style="57" customWidth="1"/>
    <col min="3" max="8" width="15.77734375" style="57" customWidth="1"/>
    <col min="9" max="16384" width="9" style="57"/>
  </cols>
  <sheetData>
    <row r="1" spans="1:10" ht="19.2" x14ac:dyDescent="0.2">
      <c r="A1" s="56" t="s">
        <v>47</v>
      </c>
      <c r="B1" s="56"/>
      <c r="C1" s="56"/>
      <c r="D1" s="56"/>
      <c r="E1" s="56"/>
      <c r="F1" s="56"/>
      <c r="G1" s="56"/>
      <c r="H1" s="56"/>
    </row>
    <row r="2" spans="1:10" ht="19.2" customHeight="1" x14ac:dyDescent="0.2">
      <c r="A2" s="58" t="s">
        <v>48</v>
      </c>
      <c r="E2" s="59"/>
      <c r="G2" s="59"/>
      <c r="H2" s="60" t="s">
        <v>49</v>
      </c>
    </row>
    <row r="3" spans="1:10" ht="14.4" customHeight="1" x14ac:dyDescent="0.2">
      <c r="A3" s="55" t="s">
        <v>50</v>
      </c>
      <c r="B3" s="55"/>
      <c r="C3" s="44" t="s">
        <v>7</v>
      </c>
      <c r="D3" s="44" t="s">
        <v>22</v>
      </c>
      <c r="E3" s="44" t="s">
        <v>9</v>
      </c>
      <c r="F3" s="44" t="s">
        <v>10</v>
      </c>
      <c r="G3" s="44" t="s">
        <v>11</v>
      </c>
      <c r="H3" s="44" t="s">
        <v>12</v>
      </c>
    </row>
    <row r="4" spans="1:10" ht="18" customHeight="1" x14ac:dyDescent="0.2">
      <c r="A4" s="61" t="s">
        <v>51</v>
      </c>
      <c r="B4" s="62" t="s">
        <v>52</v>
      </c>
      <c r="C4" s="35">
        <v>569217802</v>
      </c>
      <c r="D4" s="35">
        <v>577194379</v>
      </c>
      <c r="E4" s="35">
        <v>597190287</v>
      </c>
      <c r="F4" s="35">
        <v>580078100</v>
      </c>
      <c r="G4" s="35">
        <v>582174135</v>
      </c>
      <c r="H4" s="35">
        <v>592986442</v>
      </c>
    </row>
    <row r="5" spans="1:10" ht="18" customHeight="1" x14ac:dyDescent="0.2">
      <c r="A5" s="61"/>
      <c r="B5" s="63" t="s">
        <v>53</v>
      </c>
      <c r="C5" s="37">
        <v>534339332</v>
      </c>
      <c r="D5" s="37">
        <v>541475971</v>
      </c>
      <c r="E5" s="37">
        <v>536111518</v>
      </c>
      <c r="F5" s="37">
        <v>550985148</v>
      </c>
      <c r="G5" s="37">
        <v>541825039</v>
      </c>
      <c r="H5" s="37">
        <v>521356834</v>
      </c>
      <c r="J5" s="59"/>
    </row>
    <row r="6" spans="1:10" ht="18" customHeight="1" x14ac:dyDescent="0.2">
      <c r="A6" s="61"/>
      <c r="B6" s="63" t="s">
        <v>54</v>
      </c>
      <c r="C6" s="37">
        <v>34877915</v>
      </c>
      <c r="D6" s="37">
        <v>35718408</v>
      </c>
      <c r="E6" s="37">
        <v>61078769</v>
      </c>
      <c r="F6" s="37">
        <v>29049568</v>
      </c>
      <c r="G6" s="37">
        <v>40348420</v>
      </c>
      <c r="H6" s="37">
        <v>71611315</v>
      </c>
    </row>
    <row r="7" spans="1:10" ht="18" customHeight="1" x14ac:dyDescent="0.2">
      <c r="A7" s="61"/>
      <c r="B7" s="64" t="s">
        <v>55</v>
      </c>
      <c r="C7" s="39">
        <v>555</v>
      </c>
      <c r="D7" s="39">
        <v>0</v>
      </c>
      <c r="E7" s="39">
        <v>0</v>
      </c>
      <c r="F7" s="39">
        <v>43384</v>
      </c>
      <c r="G7" s="39">
        <v>676</v>
      </c>
      <c r="H7" s="39">
        <v>18293</v>
      </c>
    </row>
    <row r="8" spans="1:10" ht="18" customHeight="1" x14ac:dyDescent="0.2">
      <c r="A8" s="61" t="s">
        <v>56</v>
      </c>
      <c r="B8" s="62" t="s">
        <v>57</v>
      </c>
      <c r="C8" s="35">
        <v>541623830</v>
      </c>
      <c r="D8" s="35">
        <v>550456446</v>
      </c>
      <c r="E8" s="35">
        <v>528359265</v>
      </c>
      <c r="F8" s="35">
        <v>524592306</v>
      </c>
      <c r="G8" s="35">
        <v>515926468</v>
      </c>
      <c r="H8" s="35">
        <v>525643947</v>
      </c>
    </row>
    <row r="9" spans="1:10" ht="18" customHeight="1" x14ac:dyDescent="0.2">
      <c r="A9" s="61"/>
      <c r="B9" s="63" t="s">
        <v>58</v>
      </c>
      <c r="C9" s="37">
        <v>538765088</v>
      </c>
      <c r="D9" s="37">
        <v>548147744</v>
      </c>
      <c r="E9" s="37">
        <v>524742604</v>
      </c>
      <c r="F9" s="37">
        <v>520520152</v>
      </c>
      <c r="G9" s="37">
        <v>513759729</v>
      </c>
      <c r="H9" s="37">
        <v>524464582</v>
      </c>
    </row>
    <row r="10" spans="1:10" ht="18" customHeight="1" x14ac:dyDescent="0.2">
      <c r="A10" s="61"/>
      <c r="B10" s="63" t="s">
        <v>59</v>
      </c>
      <c r="C10" s="37">
        <v>2695218</v>
      </c>
      <c r="D10" s="37">
        <v>2306958</v>
      </c>
      <c r="E10" s="37">
        <v>1866142</v>
      </c>
      <c r="F10" s="37">
        <v>3045212</v>
      </c>
      <c r="G10" s="37">
        <v>1786894</v>
      </c>
      <c r="H10" s="37">
        <v>1179365</v>
      </c>
    </row>
    <row r="11" spans="1:10" ht="18" customHeight="1" x14ac:dyDescent="0.2">
      <c r="A11" s="61"/>
      <c r="B11" s="64" t="s">
        <v>60</v>
      </c>
      <c r="C11" s="39">
        <v>163524</v>
      </c>
      <c r="D11" s="39">
        <v>1744</v>
      </c>
      <c r="E11" s="39">
        <v>1750519</v>
      </c>
      <c r="F11" s="39">
        <v>1026942</v>
      </c>
      <c r="G11" s="39">
        <v>379845</v>
      </c>
      <c r="H11" s="39">
        <v>0</v>
      </c>
    </row>
    <row r="12" spans="1:10" ht="18" customHeight="1" x14ac:dyDescent="0.2">
      <c r="A12" s="65" t="s">
        <v>61</v>
      </c>
      <c r="B12" s="65"/>
      <c r="C12" s="66">
        <v>22399837</v>
      </c>
      <c r="D12" s="66">
        <v>20923134</v>
      </c>
      <c r="E12" s="66">
        <v>63362124</v>
      </c>
      <c r="F12" s="66">
        <v>51470803</v>
      </c>
      <c r="G12" s="66">
        <v>62170949</v>
      </c>
      <c r="H12" s="66">
        <v>40168729</v>
      </c>
    </row>
    <row r="13" spans="1:10" ht="16.8" customHeight="1" x14ac:dyDescent="0.2">
      <c r="B13" s="67" t="s">
        <v>79</v>
      </c>
    </row>
    <row r="14" spans="1:10" ht="9" customHeight="1" x14ac:dyDescent="0.2"/>
    <row r="15" spans="1:10" ht="19.95" customHeight="1" x14ac:dyDescent="0.2">
      <c r="A15" s="58" t="s">
        <v>62</v>
      </c>
      <c r="H15" s="60" t="s">
        <v>49</v>
      </c>
    </row>
    <row r="16" spans="1:10" ht="13.8" customHeight="1" x14ac:dyDescent="0.2">
      <c r="A16" s="55" t="s">
        <v>50</v>
      </c>
      <c r="B16" s="55"/>
      <c r="C16" s="44" t="s">
        <v>7</v>
      </c>
      <c r="D16" s="44" t="s">
        <v>22</v>
      </c>
      <c r="E16" s="44" t="s">
        <v>9</v>
      </c>
      <c r="F16" s="44" t="s">
        <v>10</v>
      </c>
      <c r="G16" s="44" t="s">
        <v>11</v>
      </c>
      <c r="H16" s="44" t="s">
        <v>12</v>
      </c>
    </row>
    <row r="17" spans="1:8" ht="18" customHeight="1" x14ac:dyDescent="0.2">
      <c r="A17" s="68" t="s">
        <v>51</v>
      </c>
      <c r="B17" s="62" t="s">
        <v>63</v>
      </c>
      <c r="C17" s="35">
        <f t="shared" ref="C17:H17" si="0">SUM(C18:C23)</f>
        <v>36697000</v>
      </c>
      <c r="D17" s="35">
        <f t="shared" si="0"/>
        <v>9680000</v>
      </c>
      <c r="E17" s="35">
        <f>SUM(E18:E24)</f>
        <v>181705433</v>
      </c>
      <c r="F17" s="35">
        <f t="shared" si="0"/>
        <v>1024100</v>
      </c>
      <c r="G17" s="35">
        <f t="shared" si="0"/>
        <v>0</v>
      </c>
      <c r="H17" s="35">
        <f t="shared" si="0"/>
        <v>5848000</v>
      </c>
    </row>
    <row r="18" spans="1:8" ht="16.95" customHeight="1" x14ac:dyDescent="0.2">
      <c r="A18" s="69"/>
      <c r="B18" s="63" t="s">
        <v>64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ht="16.95" customHeight="1" x14ac:dyDescent="0.2">
      <c r="A19" s="69"/>
      <c r="B19" s="63" t="s">
        <v>65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</row>
    <row r="20" spans="1:8" ht="16.95" customHeight="1" x14ac:dyDescent="0.2">
      <c r="A20" s="69"/>
      <c r="B20" s="70" t="s">
        <v>66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</row>
    <row r="21" spans="1:8" ht="16.95" customHeight="1" x14ac:dyDescent="0.2">
      <c r="A21" s="69"/>
      <c r="B21" s="36" t="s">
        <v>67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</row>
    <row r="22" spans="1:8" ht="18" customHeight="1" x14ac:dyDescent="0.2">
      <c r="A22" s="69"/>
      <c r="B22" s="63" t="s">
        <v>68</v>
      </c>
      <c r="C22" s="37">
        <v>35401000</v>
      </c>
      <c r="D22" s="37">
        <v>9680000</v>
      </c>
      <c r="E22" s="37">
        <v>5320000</v>
      </c>
      <c r="F22" s="37">
        <v>0</v>
      </c>
      <c r="G22" s="37">
        <v>0</v>
      </c>
      <c r="H22" s="37">
        <v>4550000</v>
      </c>
    </row>
    <row r="23" spans="1:8" ht="18" customHeight="1" x14ac:dyDescent="0.2">
      <c r="A23" s="69"/>
      <c r="B23" s="63" t="s">
        <v>69</v>
      </c>
      <c r="C23" s="37">
        <v>1296000</v>
      </c>
      <c r="D23" s="37">
        <v>0</v>
      </c>
      <c r="E23" s="37">
        <v>2604250</v>
      </c>
      <c r="F23" s="37">
        <v>1024100</v>
      </c>
      <c r="G23" s="37">
        <v>0</v>
      </c>
      <c r="H23" s="37">
        <v>1298000</v>
      </c>
    </row>
    <row r="24" spans="1:8" ht="18" customHeight="1" x14ac:dyDescent="0.2">
      <c r="A24" s="71"/>
      <c r="B24" s="64" t="s">
        <v>70</v>
      </c>
      <c r="C24" s="39">
        <v>0</v>
      </c>
      <c r="D24" s="39">
        <v>0</v>
      </c>
      <c r="E24" s="39">
        <v>173781183</v>
      </c>
      <c r="F24" s="39">
        <v>0</v>
      </c>
      <c r="G24" s="39">
        <v>0</v>
      </c>
      <c r="H24" s="39">
        <v>0</v>
      </c>
    </row>
    <row r="25" spans="1:8" ht="18" customHeight="1" x14ac:dyDescent="0.2">
      <c r="A25" s="61" t="s">
        <v>56</v>
      </c>
      <c r="B25" s="62" t="s">
        <v>71</v>
      </c>
      <c r="C25" s="35">
        <f t="shared" ref="C25:H25" si="1">SUM(C26:C29)</f>
        <v>123792450</v>
      </c>
      <c r="D25" s="35">
        <f t="shared" si="1"/>
        <v>82427888</v>
      </c>
      <c r="E25" s="35">
        <f t="shared" si="1"/>
        <v>79915136</v>
      </c>
      <c r="F25" s="35">
        <f t="shared" si="1"/>
        <v>61861981</v>
      </c>
      <c r="G25" s="35">
        <f t="shared" si="1"/>
        <v>59750811</v>
      </c>
      <c r="H25" s="35">
        <f t="shared" si="1"/>
        <v>77426373</v>
      </c>
    </row>
    <row r="26" spans="1:8" ht="18" customHeight="1" x14ac:dyDescent="0.2">
      <c r="A26" s="61"/>
      <c r="B26" s="63" t="s">
        <v>72</v>
      </c>
      <c r="C26" s="37">
        <v>113814631</v>
      </c>
      <c r="D26" s="37">
        <v>72013294</v>
      </c>
      <c r="E26" s="37">
        <v>68137606</v>
      </c>
      <c r="F26" s="37">
        <v>53392336</v>
      </c>
      <c r="G26" s="37">
        <v>53309686</v>
      </c>
      <c r="H26" s="37">
        <v>70877933</v>
      </c>
    </row>
    <row r="27" spans="1:8" ht="18" customHeight="1" x14ac:dyDescent="0.2">
      <c r="A27" s="61"/>
      <c r="B27" s="63" t="s">
        <v>73</v>
      </c>
      <c r="C27" s="37">
        <v>9098136</v>
      </c>
      <c r="D27" s="37">
        <v>10392111</v>
      </c>
      <c r="E27" s="37">
        <v>11777530</v>
      </c>
      <c r="F27" s="37">
        <v>8469645</v>
      </c>
      <c r="G27" s="37">
        <v>6441125</v>
      </c>
      <c r="H27" s="37">
        <v>6548440</v>
      </c>
    </row>
    <row r="28" spans="1:8" ht="18" customHeight="1" x14ac:dyDescent="0.2">
      <c r="A28" s="61"/>
      <c r="B28" s="36" t="s">
        <v>74</v>
      </c>
      <c r="C28" s="37">
        <v>857200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ht="18" customHeight="1" x14ac:dyDescent="0.2">
      <c r="A29" s="61"/>
      <c r="B29" s="64" t="s">
        <v>75</v>
      </c>
      <c r="C29" s="39">
        <v>22483</v>
      </c>
      <c r="D29" s="39">
        <v>22483</v>
      </c>
      <c r="E29" s="39">
        <v>0</v>
      </c>
      <c r="F29" s="39">
        <v>0</v>
      </c>
      <c r="G29" s="39">
        <v>0</v>
      </c>
      <c r="H29" s="39">
        <v>0</v>
      </c>
    </row>
    <row r="30" spans="1:8" ht="14.4" customHeight="1" x14ac:dyDescent="0.2">
      <c r="H30" s="60" t="s">
        <v>23</v>
      </c>
    </row>
  </sheetData>
  <mergeCells count="8">
    <mergeCell ref="A17:A24"/>
    <mergeCell ref="A25:A29"/>
    <mergeCell ref="A1:H1"/>
    <mergeCell ref="A3:B3"/>
    <mergeCell ref="A4:A7"/>
    <mergeCell ref="A8:A11"/>
    <mergeCell ref="A12:B12"/>
    <mergeCell ref="A16:B1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8-1</vt:lpstr>
      <vt:lpstr>8-2</vt:lpstr>
      <vt:lpstr>8-3</vt:lpstr>
      <vt:lpstr>8-4</vt:lpstr>
      <vt:lpstr>'8-1'!Print_Area</vt:lpstr>
      <vt:lpstr>'8-2'!Print_Area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2026-03-31T05:04:50Z</cp:lastPrinted>
  <dcterms:created xsi:type="dcterms:W3CDTF">2024-10-08T07:14:02Z</dcterms:created>
  <dcterms:modified xsi:type="dcterms:W3CDTF">2026-03-31T05:04:59Z</dcterms:modified>
</cp:coreProperties>
</file>