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529B0AB2-0D4D-4F62-88A2-91E0D43E8F03}" xr6:coauthVersionLast="36" xr6:coauthVersionMax="47" xr10:uidLastSave="{00000000-0000-0000-0000-000000000000}"/>
  <bookViews>
    <workbookView xWindow="-96" yWindow="0" windowWidth="11712" windowHeight="12336" xr2:uid="{FC692832-2608-4C5B-A252-D89EA9313B4E}"/>
  </bookViews>
  <sheets>
    <sheet name="7-1" sheetId="3" r:id="rId1"/>
    <sheet name="7-2" sheetId="4" r:id="rId2"/>
    <sheet name="7-3" sheetId="9" r:id="rId3"/>
    <sheet name="7-4" sheetId="5" r:id="rId4"/>
    <sheet name="7-5・7-6" sheetId="2" r:id="rId5"/>
    <sheet name="7-7" sheetId="6" r:id="rId6"/>
    <sheet name="7-8" sheetId="10" r:id="rId7"/>
  </sheets>
  <definedNames>
    <definedName name="_xlnm.Print_Area" localSheetId="0">'7-1'!$A$1:$R$35</definedName>
    <definedName name="_xlnm.Print_Area" localSheetId="1">'7-2'!$A$1:$C$19</definedName>
    <definedName name="_xlnm.Print_Area" localSheetId="2">'7-3'!$A$1:$Q$24</definedName>
    <definedName name="_xlnm.Print_Area" localSheetId="3">'7-4'!$A$1:$K$22</definedName>
    <definedName name="_xlnm.Print_Area" localSheetId="4">'7-5・7-6'!$A$1:$M$24</definedName>
    <definedName name="_xlnm.Print_Area" localSheetId="5">'7-7'!$A$1:$I$33</definedName>
    <definedName name="_xlnm.Print_Area" localSheetId="6">'7-8'!$A$1:$I$33</definedName>
    <definedName name="_xlnm.Print_Titles" localSheetId="0">'7-1'!$1:$6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B23" i="2"/>
  <c r="C22" i="2"/>
  <c r="B22" i="2"/>
  <c r="C21" i="2"/>
  <c r="B21" i="2"/>
  <c r="C20" i="2"/>
  <c r="B20" i="2"/>
  <c r="C19" i="2"/>
  <c r="B19" i="2"/>
  <c r="C18" i="2"/>
  <c r="B18" i="2"/>
  <c r="AC6" i="9"/>
  <c r="E30" i="3" l="1"/>
  <c r="B29" i="10" l="1"/>
  <c r="B28" i="10"/>
  <c r="B27" i="10"/>
  <c r="B26" i="10"/>
  <c r="B24" i="10"/>
  <c r="B23" i="10"/>
  <c r="B7" i="10"/>
  <c r="B8" i="10"/>
  <c r="B10" i="10"/>
  <c r="B11" i="10"/>
  <c r="B12" i="10"/>
  <c r="B13" i="10"/>
  <c r="AB9" i="9"/>
  <c r="AA9" i="9"/>
  <c r="AB15" i="9"/>
  <c r="AA15" i="9"/>
  <c r="M15" i="9"/>
  <c r="Z15" i="9" s="1"/>
  <c r="J15" i="9"/>
  <c r="Y15" i="9" s="1"/>
  <c r="G15" i="9"/>
  <c r="B15" i="9" s="1"/>
  <c r="C15" i="9"/>
  <c r="W15" i="9" s="1"/>
  <c r="AB14" i="9"/>
  <c r="AA14" i="9"/>
  <c r="Z14" i="9"/>
  <c r="Y14" i="9"/>
  <c r="M14" i="9"/>
  <c r="J14" i="9"/>
  <c r="G14" i="9"/>
  <c r="X14" i="9" s="1"/>
  <c r="C14" i="9"/>
  <c r="W14" i="9" s="1"/>
  <c r="AC14" i="9" s="1"/>
  <c r="B14" i="9"/>
  <c r="AB13" i="9"/>
  <c r="AA13" i="9"/>
  <c r="M13" i="9"/>
  <c r="Z13" i="9" s="1"/>
  <c r="J13" i="9"/>
  <c r="Y13" i="9" s="1"/>
  <c r="G13" i="9"/>
  <c r="C13" i="9"/>
  <c r="W13" i="9" s="1"/>
  <c r="AB12" i="9"/>
  <c r="AA12" i="9"/>
  <c r="Z12" i="9"/>
  <c r="Y12" i="9"/>
  <c r="M12" i="9"/>
  <c r="J12" i="9"/>
  <c r="G12" i="9"/>
  <c r="X12" i="9" s="1"/>
  <c r="C12" i="9"/>
  <c r="W12" i="9" s="1"/>
  <c r="B12" i="9"/>
  <c r="AB11" i="9"/>
  <c r="AA11" i="9"/>
  <c r="M11" i="9"/>
  <c r="Z11" i="9" s="1"/>
  <c r="J11" i="9"/>
  <c r="Y11" i="9" s="1"/>
  <c r="G11" i="9"/>
  <c r="C11" i="9"/>
  <c r="W11" i="9" s="1"/>
  <c r="AB10" i="9"/>
  <c r="AA10" i="9"/>
  <c r="Z10" i="9"/>
  <c r="X10" i="9"/>
  <c r="M10" i="9"/>
  <c r="J10" i="9"/>
  <c r="Y10" i="9" s="1"/>
  <c r="G10" i="9"/>
  <c r="C10" i="9"/>
  <c r="W10" i="9" s="1"/>
  <c r="B10" i="9"/>
  <c r="M9" i="9"/>
  <c r="Z9" i="9" s="1"/>
  <c r="J9" i="9"/>
  <c r="Y9" i="9" s="1"/>
  <c r="G9" i="9"/>
  <c r="C9" i="9"/>
  <c r="W9" i="9" s="1"/>
  <c r="AB8" i="9"/>
  <c r="AA8" i="9"/>
  <c r="X8" i="9"/>
  <c r="W8" i="9"/>
  <c r="M8" i="9"/>
  <c r="Z8" i="9" s="1"/>
  <c r="J8" i="9"/>
  <c r="Y8" i="9" s="1"/>
  <c r="G8" i="9"/>
  <c r="C8" i="9"/>
  <c r="B8" i="9" s="1"/>
  <c r="AB7" i="9"/>
  <c r="AA7" i="9"/>
  <c r="M7" i="9"/>
  <c r="Z7" i="9" s="1"/>
  <c r="J7" i="9"/>
  <c r="Y7" i="9" s="1"/>
  <c r="G7" i="9"/>
  <c r="C7" i="9"/>
  <c r="W7" i="9" s="1"/>
  <c r="AB6" i="9"/>
  <c r="AA6" i="9"/>
  <c r="Z6" i="9"/>
  <c r="Y6" i="9"/>
  <c r="X6" i="9"/>
  <c r="W6" i="9"/>
  <c r="M6" i="9"/>
  <c r="J6" i="9"/>
  <c r="G6" i="9"/>
  <c r="C6" i="9"/>
  <c r="B6" i="9"/>
  <c r="AC10" i="9" l="1"/>
  <c r="B11" i="9"/>
  <c r="B13" i="9"/>
  <c r="AC12" i="9"/>
  <c r="B7" i="9"/>
  <c r="B9" i="9"/>
  <c r="AC9" i="9"/>
  <c r="AC8" i="9"/>
  <c r="X7" i="9"/>
  <c r="AC7" i="9" s="1"/>
  <c r="X9" i="9"/>
  <c r="X11" i="9"/>
  <c r="AC11" i="9" s="1"/>
  <c r="X13" i="9"/>
  <c r="AC13" i="9" s="1"/>
  <c r="X15" i="9"/>
  <c r="AC15" i="9" s="1"/>
  <c r="C5" i="5"/>
  <c r="C6" i="5"/>
  <c r="C7" i="5"/>
  <c r="C8" i="5"/>
  <c r="C9" i="5"/>
  <c r="C10" i="5"/>
  <c r="R34" i="3"/>
  <c r="Q34" i="3"/>
  <c r="P34" i="3"/>
  <c r="N34" i="3"/>
  <c r="M34" i="3"/>
  <c r="L34" i="3"/>
  <c r="L31" i="3" s="1"/>
  <c r="K34" i="3"/>
  <c r="K31" i="3" s="1"/>
  <c r="J34" i="3"/>
  <c r="J31" i="3" s="1"/>
  <c r="I34" i="3"/>
  <c r="I31" i="3" s="1"/>
  <c r="H34" i="3"/>
  <c r="H31" i="3" s="1"/>
  <c r="G34" i="3"/>
  <c r="D34" i="3"/>
  <c r="D31" i="3" s="1"/>
  <c r="C34" i="3"/>
  <c r="C31" i="3" s="1"/>
  <c r="G33" i="3"/>
  <c r="R31" i="3"/>
  <c r="Q31" i="3"/>
  <c r="P31" i="3"/>
  <c r="N31" i="3"/>
  <c r="M31" i="3"/>
  <c r="G31" i="3"/>
  <c r="O30" i="3"/>
  <c r="O34" i="3" s="1"/>
  <c r="O31" i="3" s="1"/>
  <c r="F30" i="3"/>
  <c r="F27" i="3" s="1"/>
  <c r="G29" i="3"/>
  <c r="G27" i="3" s="1"/>
  <c r="R27" i="3"/>
  <c r="Q27" i="3"/>
  <c r="P27" i="3"/>
  <c r="N27" i="3"/>
  <c r="M27" i="3"/>
  <c r="L27" i="3"/>
  <c r="K27" i="3"/>
  <c r="J27" i="3"/>
  <c r="I27" i="3"/>
  <c r="H27" i="3"/>
  <c r="D27" i="3"/>
  <c r="C27" i="3"/>
  <c r="G25" i="3"/>
  <c r="G23" i="3" s="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C23" i="3"/>
  <c r="D23" i="3"/>
  <c r="E23" i="3"/>
  <c r="F23" i="3"/>
  <c r="H23" i="3"/>
  <c r="I23" i="3"/>
  <c r="J23" i="3"/>
  <c r="K23" i="3"/>
  <c r="L23" i="3"/>
  <c r="M23" i="3"/>
  <c r="N23" i="3"/>
  <c r="O23" i="3"/>
  <c r="P23" i="3"/>
  <c r="Q23" i="3"/>
  <c r="R23" i="3"/>
  <c r="E27" i="3" l="1"/>
  <c r="E34" i="3"/>
  <c r="E31" i="3" s="1"/>
  <c r="O27" i="3"/>
  <c r="F34" i="3"/>
  <c r="F31" i="3" s="1"/>
  <c r="B9" i="6"/>
  <c r="B8" i="6"/>
  <c r="B7" i="6"/>
  <c r="B6" i="6"/>
  <c r="B5" i="6"/>
  <c r="B4" i="6"/>
  <c r="B10" i="5"/>
  <c r="B9" i="5"/>
  <c r="B8" i="5"/>
  <c r="B7" i="5"/>
  <c r="B6" i="5"/>
  <c r="B5" i="5"/>
  <c r="C18" i="4"/>
  <c r="C14" i="4"/>
  <c r="C8" i="4"/>
  <c r="C10" i="2" l="1"/>
  <c r="B10" i="2"/>
  <c r="C9" i="2"/>
  <c r="B9" i="2"/>
  <c r="C8" i="2"/>
  <c r="B8" i="2"/>
  <c r="C7" i="2"/>
  <c r="B7" i="2"/>
  <c r="C6" i="2"/>
  <c r="B6" i="2"/>
  <c r="C5" i="2"/>
  <c r="B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KNG0335</author>
  </authors>
  <commentList>
    <comment ref="G25" authorId="0" shapeId="0" xr:uid="{5348EE40-134A-422E-92BF-EBB579D21CCD}">
      <text>
        <r>
          <rPr>
            <b/>
            <sz val="9"/>
            <color indexed="81"/>
            <rFont val="MS P ゴシック"/>
            <family val="3"/>
            <charset val="128"/>
          </rPr>
          <t>R3.3に宜野湾北中城線バイパス部の共用開始
1,177ｍを追加</t>
        </r>
      </text>
    </comment>
  </commentList>
</comments>
</file>

<file path=xl/sharedStrings.xml><?xml version="1.0" encoding="utf-8"?>
<sst xmlns="http://schemas.openxmlformats.org/spreadsheetml/2006/main" count="322" uniqueCount="175">
  <si>
    <t>単位：㎡、棟</t>
    <rPh sb="0" eb="2">
      <t>タンイ</t>
    </rPh>
    <rPh sb="5" eb="6">
      <t>ムネ</t>
    </rPh>
    <phoneticPr fontId="2"/>
  </si>
  <si>
    <t>年　度</t>
    <rPh sb="0" eb="1">
      <t>トシ</t>
    </rPh>
    <rPh sb="2" eb="3">
      <t>ド</t>
    </rPh>
    <phoneticPr fontId="2"/>
  </si>
  <si>
    <t>総　数</t>
    <rPh sb="0" eb="1">
      <t>フサ</t>
    </rPh>
    <rPh sb="2" eb="3">
      <t>カズ</t>
    </rPh>
    <phoneticPr fontId="2"/>
  </si>
  <si>
    <t>住宅・アパート</t>
    <rPh sb="0" eb="2">
      <t>ジュウタク</t>
    </rPh>
    <phoneticPr fontId="2"/>
  </si>
  <si>
    <t>病院・ホテル</t>
    <rPh sb="0" eb="2">
      <t>ビョウイン</t>
    </rPh>
    <phoneticPr fontId="2"/>
  </si>
  <si>
    <t>工場･倉庫・市場</t>
    <rPh sb="0" eb="2">
      <t>コウジョウ</t>
    </rPh>
    <rPh sb="3" eb="5">
      <t>ソウコ</t>
    </rPh>
    <rPh sb="6" eb="8">
      <t>シジョウ</t>
    </rPh>
    <phoneticPr fontId="2"/>
  </si>
  <si>
    <t>その他</t>
    <rPh sb="2" eb="3">
      <t>タ</t>
    </rPh>
    <phoneticPr fontId="2"/>
  </si>
  <si>
    <t>棟数</t>
    <rPh sb="0" eb="2">
      <t>ムネスウ</t>
    </rPh>
    <phoneticPr fontId="2"/>
  </si>
  <si>
    <t>床面積</t>
    <rPh sb="0" eb="3">
      <t>ユカメンセキ</t>
    </rPh>
    <phoneticPr fontId="2"/>
  </si>
  <si>
    <t>（５）構造別家屋棟数及び床面積</t>
    <rPh sb="3" eb="6">
      <t>コウゾウベツ</t>
    </rPh>
    <rPh sb="6" eb="8">
      <t>カオク</t>
    </rPh>
    <rPh sb="8" eb="9">
      <t>トウ</t>
    </rPh>
    <rPh sb="9" eb="10">
      <t>スウ</t>
    </rPh>
    <rPh sb="10" eb="11">
      <t>オヨ</t>
    </rPh>
    <rPh sb="12" eb="15">
      <t>ユカメンセキ</t>
    </rPh>
    <phoneticPr fontId="2"/>
  </si>
  <si>
    <t>総数</t>
    <rPh sb="0" eb="2">
      <t>ソウスウ</t>
    </rPh>
    <phoneticPr fontId="2"/>
  </si>
  <si>
    <t>木造</t>
    <rPh sb="0" eb="2">
      <t>モクゾウ</t>
    </rPh>
    <phoneticPr fontId="2"/>
  </si>
  <si>
    <t>鉄骨造・
軽量鉄骨造</t>
    <rPh sb="0" eb="2">
      <t>テッコツ</t>
    </rPh>
    <rPh sb="2" eb="3">
      <t>ヅク</t>
    </rPh>
    <phoneticPr fontId="2"/>
  </si>
  <si>
    <t>（１）　　道　　路　　状　　況</t>
    <rPh sb="5" eb="6">
      <t>ミチ</t>
    </rPh>
    <rPh sb="8" eb="9">
      <t>ロ</t>
    </rPh>
    <rPh sb="11" eb="12">
      <t>ジョウ</t>
    </rPh>
    <rPh sb="14" eb="15">
      <t>キョウ</t>
    </rPh>
    <phoneticPr fontId="2"/>
  </si>
  <si>
    <t>年度</t>
    <rPh sb="0" eb="2">
      <t>ネンド</t>
    </rPh>
    <phoneticPr fontId="2"/>
  </si>
  <si>
    <t>区分</t>
    <rPh sb="0" eb="1">
      <t>ク</t>
    </rPh>
    <rPh sb="1" eb="2">
      <t>ブン</t>
    </rPh>
    <phoneticPr fontId="2"/>
  </si>
  <si>
    <t>路線数</t>
    <rPh sb="0" eb="2">
      <t>ロセン</t>
    </rPh>
    <rPh sb="2" eb="3">
      <t>スウ</t>
    </rPh>
    <phoneticPr fontId="2"/>
  </si>
  <si>
    <t>実延長</t>
    <rPh sb="0" eb="1">
      <t>ジツ</t>
    </rPh>
    <rPh sb="1" eb="3">
      <t>エンチョウ</t>
    </rPh>
    <phoneticPr fontId="2"/>
  </si>
  <si>
    <t>改良済未改良内訳</t>
    <rPh sb="0" eb="2">
      <t>カイリョウ</t>
    </rPh>
    <rPh sb="2" eb="3">
      <t>ズミ</t>
    </rPh>
    <rPh sb="3" eb="4">
      <t>ミ</t>
    </rPh>
    <rPh sb="4" eb="6">
      <t>カイリョウ</t>
    </rPh>
    <rPh sb="6" eb="8">
      <t>ウチワケ</t>
    </rPh>
    <phoneticPr fontId="2"/>
  </si>
  <si>
    <t>幅　　員　　別　　内　　訳</t>
    <rPh sb="0" eb="1">
      <t>ハバ</t>
    </rPh>
    <rPh sb="3" eb="4">
      <t>イン</t>
    </rPh>
    <rPh sb="6" eb="7">
      <t>ベツ</t>
    </rPh>
    <rPh sb="9" eb="10">
      <t>ナイ</t>
    </rPh>
    <rPh sb="12" eb="13">
      <t>ヤク</t>
    </rPh>
    <phoneticPr fontId="2"/>
  </si>
  <si>
    <t>舗装道</t>
    <rPh sb="0" eb="2">
      <t>ホソウ</t>
    </rPh>
    <rPh sb="2" eb="3">
      <t>ドウ</t>
    </rPh>
    <phoneticPr fontId="2"/>
  </si>
  <si>
    <t>未舗装道</t>
    <rPh sb="0" eb="3">
      <t>ミホソウ</t>
    </rPh>
    <rPh sb="3" eb="4">
      <t>ドウ</t>
    </rPh>
    <phoneticPr fontId="2"/>
  </si>
  <si>
    <t>歩道延長</t>
    <rPh sb="0" eb="2">
      <t>ホドウ</t>
    </rPh>
    <rPh sb="2" eb="4">
      <t>エンチョウ</t>
    </rPh>
    <phoneticPr fontId="2"/>
  </si>
  <si>
    <t>橋梁数</t>
    <rPh sb="0" eb="2">
      <t>キョウリョウ</t>
    </rPh>
    <rPh sb="2" eb="3">
      <t>スウ</t>
    </rPh>
    <phoneticPr fontId="2"/>
  </si>
  <si>
    <t>規格改良済</t>
    <rPh sb="0" eb="2">
      <t>キカク</t>
    </rPh>
    <rPh sb="2" eb="4">
      <t>カイリョウ</t>
    </rPh>
    <rPh sb="4" eb="5">
      <t>ズミ</t>
    </rPh>
    <phoneticPr fontId="2"/>
  </si>
  <si>
    <t>未改良</t>
    <rPh sb="0" eb="3">
      <t>ミカイリョウ</t>
    </rPh>
    <phoneticPr fontId="2"/>
  </si>
  <si>
    <t>規　格　改　良　済</t>
    <rPh sb="0" eb="1">
      <t>タダシ</t>
    </rPh>
    <rPh sb="2" eb="3">
      <t>カク</t>
    </rPh>
    <rPh sb="4" eb="5">
      <t>アラタ</t>
    </rPh>
    <rPh sb="6" eb="7">
      <t>リョウ</t>
    </rPh>
    <rPh sb="8" eb="9">
      <t>ズミ</t>
    </rPh>
    <phoneticPr fontId="2"/>
  </si>
  <si>
    <t>未　　　改　　　良</t>
    <rPh sb="0" eb="1">
      <t>ミ</t>
    </rPh>
    <rPh sb="4" eb="5">
      <t>アラタ</t>
    </rPh>
    <rPh sb="8" eb="9">
      <t>リョウ</t>
    </rPh>
    <phoneticPr fontId="2"/>
  </si>
  <si>
    <t>19.5m</t>
    <phoneticPr fontId="2"/>
  </si>
  <si>
    <t>13.0m</t>
    <phoneticPr fontId="2"/>
  </si>
  <si>
    <t>5.5m</t>
    <phoneticPr fontId="2"/>
  </si>
  <si>
    <t>3.5m</t>
    <phoneticPr fontId="2"/>
  </si>
  <si>
    <t>自動車交通</t>
    <rPh sb="0" eb="3">
      <t>ジドウシャ</t>
    </rPh>
    <rPh sb="3" eb="5">
      <t>コウツウ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</si>
  <si>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</si>
  <si>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</si>
  <si>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不能区間</t>
    <rPh sb="0" eb="2">
      <t>フノウ</t>
    </rPh>
    <rPh sb="2" eb="4">
      <t>クカン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</si>
  <si>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</si>
  <si>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</si>
  <si>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村道</t>
    <rPh sb="0" eb="2">
      <t>ソンドウ</t>
    </rPh>
    <phoneticPr fontId="2"/>
  </si>
  <si>
    <t>資料：建設課</t>
    <rPh sb="0" eb="2">
      <t>シリョウ</t>
    </rPh>
    <rPh sb="3" eb="6">
      <t>ケンセツカ</t>
    </rPh>
    <phoneticPr fontId="2"/>
  </si>
  <si>
    <t>単位：ｍ</t>
    <rPh sb="0" eb="2">
      <t>タンイ</t>
    </rPh>
    <phoneticPr fontId="2"/>
  </si>
  <si>
    <t>幹線名</t>
    <rPh sb="0" eb="2">
      <t>カンセン</t>
    </rPh>
    <rPh sb="2" eb="3">
      <t>メイ</t>
    </rPh>
    <phoneticPr fontId="2"/>
  </si>
  <si>
    <t>村内延長</t>
    <rPh sb="0" eb="2">
      <t>ソンナイ</t>
    </rPh>
    <rPh sb="2" eb="4">
      <t>エンチョウ</t>
    </rPh>
    <phoneticPr fontId="2"/>
  </si>
  <si>
    <t>国　　道</t>
    <rPh sb="0" eb="1">
      <t>クニ</t>
    </rPh>
    <rPh sb="3" eb="4">
      <t>ミチ</t>
    </rPh>
    <phoneticPr fontId="2"/>
  </si>
  <si>
    <t>国道330号線</t>
    <rPh sb="0" eb="2">
      <t>コクドウ</t>
    </rPh>
    <rPh sb="5" eb="7">
      <t>ゴウセン</t>
    </rPh>
    <phoneticPr fontId="2"/>
  </si>
  <si>
    <t>国道329号線</t>
    <rPh sb="0" eb="2">
      <t>コクドウ</t>
    </rPh>
    <rPh sb="5" eb="7">
      <t>ゴウセン</t>
    </rPh>
    <phoneticPr fontId="2"/>
  </si>
  <si>
    <t>沖縄自動車道</t>
    <rPh sb="0" eb="2">
      <t>オキナワ</t>
    </rPh>
    <rPh sb="2" eb="5">
      <t>ジドウシャ</t>
    </rPh>
    <rPh sb="5" eb="6">
      <t>ドウ</t>
    </rPh>
    <phoneticPr fontId="2"/>
  </si>
  <si>
    <t>計</t>
    <rPh sb="0" eb="1">
      <t>ケイ</t>
    </rPh>
    <phoneticPr fontId="2"/>
  </si>
  <si>
    <t>県　　道</t>
    <rPh sb="0" eb="1">
      <t>ケン</t>
    </rPh>
    <rPh sb="3" eb="4">
      <t>ミチ</t>
    </rPh>
    <phoneticPr fontId="2"/>
  </si>
  <si>
    <t>県道22号線</t>
    <rPh sb="0" eb="2">
      <t>ケンドウ</t>
    </rPh>
    <rPh sb="4" eb="6">
      <t>ゴウセン</t>
    </rPh>
    <phoneticPr fontId="2"/>
  </si>
  <si>
    <t>県道35号線</t>
    <rPh sb="0" eb="2">
      <t>ケンドウ</t>
    </rPh>
    <rPh sb="4" eb="6">
      <t>ゴウセン</t>
    </rPh>
    <phoneticPr fontId="2"/>
  </si>
  <si>
    <t>県道130号線</t>
    <rPh sb="0" eb="2">
      <t>ケンドウ</t>
    </rPh>
    <rPh sb="5" eb="7">
      <t>ゴウセン</t>
    </rPh>
    <phoneticPr fontId="2"/>
  </si>
  <si>
    <t>県道146号線</t>
    <rPh sb="0" eb="2">
      <t>ケンドウ</t>
    </rPh>
    <rPh sb="5" eb="7">
      <t>ゴウセン</t>
    </rPh>
    <phoneticPr fontId="2"/>
  </si>
  <si>
    <t>沖縄県総合運動公園線</t>
    <rPh sb="0" eb="3">
      <t>オキナワケン</t>
    </rPh>
    <rPh sb="3" eb="9">
      <t>ソウゴウウンドウコウエン</t>
    </rPh>
    <rPh sb="9" eb="10">
      <t>セン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</si>
  <si>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</si>
  <si>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宜野湾・北中城線</t>
    <rPh sb="0" eb="3">
      <t>ギノワン</t>
    </rPh>
    <rPh sb="4" eb="7">
      <t>キタナカグスク</t>
    </rPh>
    <rPh sb="7" eb="8">
      <t>セン</t>
    </rPh>
    <phoneticPr fontId="2"/>
  </si>
  <si>
    <t>沖縄環状線</t>
    <rPh sb="0" eb="2">
      <t>オキナワ</t>
    </rPh>
    <rPh sb="2" eb="5">
      <t>カンジョウセン</t>
    </rPh>
    <phoneticPr fontId="2"/>
  </si>
  <si>
    <t>那覇北中城線</t>
    <rPh sb="0" eb="2">
      <t>ナハ</t>
    </rPh>
    <rPh sb="2" eb="5">
      <t>キタナカグスク</t>
    </rPh>
    <rPh sb="5" eb="6">
      <t>セン</t>
    </rPh>
    <phoneticPr fontId="2"/>
  </si>
  <si>
    <t>（4）構造別建築確認件数</t>
    <rPh sb="3" eb="6">
      <t>コウゾウベツ</t>
    </rPh>
    <rPh sb="6" eb="8">
      <t>ケンチク</t>
    </rPh>
    <rPh sb="8" eb="10">
      <t>カクニン</t>
    </rPh>
    <rPh sb="10" eb="12">
      <t>ケンスウ</t>
    </rPh>
    <phoneticPr fontId="2"/>
  </si>
  <si>
    <t>単位：㎡</t>
    <rPh sb="0" eb="2">
      <t>タンイ</t>
    </rPh>
    <phoneticPr fontId="2"/>
  </si>
  <si>
    <t>総　　　数</t>
    <rPh sb="0" eb="1">
      <t>フサ</t>
    </rPh>
    <rPh sb="4" eb="5">
      <t>カズ</t>
    </rPh>
    <phoneticPr fontId="2"/>
  </si>
  <si>
    <t>木　　　造</t>
    <rPh sb="0" eb="1">
      <t>キ</t>
    </rPh>
    <rPh sb="4" eb="5">
      <t>ヅクリ</t>
    </rPh>
    <phoneticPr fontId="2"/>
  </si>
  <si>
    <t>鉄筋コンクリート造</t>
    <rPh sb="0" eb="2">
      <t>テッキン</t>
    </rPh>
    <rPh sb="8" eb="9">
      <t>ゾウ</t>
    </rPh>
    <phoneticPr fontId="2"/>
  </si>
  <si>
    <t>コンクリートブロック造</t>
    <rPh sb="10" eb="11">
      <t>ゾウ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</si>
  <si>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</si>
  <si>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</si>
  <si>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</si>
  <si>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単位：件</t>
    <rPh sb="0" eb="2">
      <t>タンイ</t>
    </rPh>
    <rPh sb="3" eb="4">
      <t>ケン</t>
    </rPh>
    <phoneticPr fontId="2"/>
  </si>
  <si>
    <t>専用住宅</t>
    <rPh sb="0" eb="2">
      <t>センヨウ</t>
    </rPh>
    <rPh sb="2" eb="4">
      <t>ジュウタク</t>
    </rPh>
    <phoneticPr fontId="2"/>
  </si>
  <si>
    <t>共同住宅</t>
    <rPh sb="0" eb="2">
      <t>キョウドウ</t>
    </rPh>
    <rPh sb="2" eb="4">
      <t>ジュウタク</t>
    </rPh>
    <phoneticPr fontId="2"/>
  </si>
  <si>
    <t>併用住宅</t>
    <rPh sb="0" eb="2">
      <t>ヘイヨウ</t>
    </rPh>
    <rPh sb="2" eb="4">
      <t>ジュウタク</t>
    </rPh>
    <phoneticPr fontId="2"/>
  </si>
  <si>
    <t>工　場</t>
    <rPh sb="0" eb="1">
      <t>コウ</t>
    </rPh>
    <rPh sb="2" eb="3">
      <t>バ</t>
    </rPh>
    <phoneticPr fontId="2"/>
  </si>
  <si>
    <t>店／事務所</t>
    <rPh sb="0" eb="1">
      <t>ミセ</t>
    </rPh>
    <rPh sb="2" eb="5">
      <t>ジムショ</t>
    </rPh>
    <phoneticPr fontId="2"/>
  </si>
  <si>
    <t>公共建築物</t>
    <rPh sb="0" eb="2">
      <t>コウキョウ</t>
    </rPh>
    <rPh sb="2" eb="5">
      <t>ケンチクブツ</t>
    </rPh>
    <phoneticPr fontId="2"/>
  </si>
  <si>
    <t>注）工作物・計画通知(米軍基地内)・建築許可等は含まない。</t>
    <rPh sb="0" eb="1">
      <t>チュウ</t>
    </rPh>
    <rPh sb="2" eb="5">
      <t>コウサクブツ</t>
    </rPh>
    <rPh sb="6" eb="8">
      <t>ケイカク</t>
    </rPh>
    <rPh sb="8" eb="10">
      <t>ツウチ</t>
    </rPh>
    <rPh sb="11" eb="13">
      <t>ベイグン</t>
    </rPh>
    <rPh sb="13" eb="16">
      <t>キチナイ</t>
    </rPh>
    <rPh sb="18" eb="20">
      <t>ケンチク</t>
    </rPh>
    <rPh sb="20" eb="22">
      <t>キョカ</t>
    </rPh>
    <rPh sb="22" eb="23">
      <t>トウ</t>
    </rPh>
    <rPh sb="24" eb="25">
      <t>フク</t>
    </rPh>
    <phoneticPr fontId="2"/>
  </si>
  <si>
    <t>（8）住宅構造別でみる建築の時期</t>
    <rPh sb="3" eb="5">
      <t>ジュウタク</t>
    </rPh>
    <rPh sb="5" eb="7">
      <t>コウゾウ</t>
    </rPh>
    <rPh sb="7" eb="8">
      <t>ベツ</t>
    </rPh>
    <rPh sb="11" eb="13">
      <t>ケンチク</t>
    </rPh>
    <rPh sb="14" eb="16">
      <t>ジキ</t>
    </rPh>
    <phoneticPr fontId="2"/>
  </si>
  <si>
    <t>単位：戸</t>
    <rPh sb="0" eb="2">
      <t>タンイ</t>
    </rPh>
    <rPh sb="3" eb="4">
      <t>ト</t>
    </rPh>
    <phoneticPr fontId="2"/>
  </si>
  <si>
    <t>建築の時期</t>
    <rPh sb="0" eb="2">
      <t>ケンチク</t>
    </rPh>
    <rPh sb="3" eb="5">
      <t>ジキ</t>
    </rPh>
    <phoneticPr fontId="2"/>
  </si>
  <si>
    <t>住宅の種類</t>
    <rPh sb="0" eb="2">
      <t>ジュウタク</t>
    </rPh>
    <rPh sb="3" eb="5">
      <t>シュルイ</t>
    </rPh>
    <phoneticPr fontId="2"/>
  </si>
  <si>
    <t>構　　　　　　　　　　造</t>
    <rPh sb="0" eb="1">
      <t>カマエ</t>
    </rPh>
    <rPh sb="11" eb="12">
      <t>ヅクリ</t>
    </rPh>
    <phoneticPr fontId="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</si>
  <si>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</si>
  <si>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防火木造</t>
    <rPh sb="0" eb="2">
      <t>ボウカ</t>
    </rPh>
    <rPh sb="2" eb="4">
      <t>モクゾウ</t>
    </rPh>
    <phoneticPr fontId="2"/>
  </si>
  <si>
    <t>鉄筋・鉄骨</t>
    <rPh sb="0" eb="2">
      <t>テッキン</t>
    </rPh>
    <rPh sb="3" eb="5">
      <t>テッコツ</t>
    </rPh>
    <phoneticPr fontId="2"/>
  </si>
  <si>
    <t>鉄骨造</t>
    <rPh sb="0" eb="2">
      <t>テッコツ</t>
    </rPh>
    <rPh sb="2" eb="3">
      <t>ゾウ</t>
    </rPh>
    <phoneticPr fontId="2"/>
  </si>
  <si>
    <t>コンクリート造</t>
    <rPh sb="6" eb="7">
      <t>ゾウ</t>
    </rPh>
    <phoneticPr fontId="2"/>
  </si>
  <si>
    <t>住宅総数</t>
    <rPh sb="0" eb="2">
      <t>ジュウタク</t>
    </rPh>
    <rPh sb="2" eb="3">
      <t>フサ</t>
    </rPh>
    <rPh sb="3" eb="4">
      <t>カズ</t>
    </rPh>
    <phoneticPr fontId="2"/>
  </si>
  <si>
    <t>-</t>
    <phoneticPr fontId="2"/>
  </si>
  <si>
    <t>（3）村内車種別自動車保有台数の推移</t>
    <rPh sb="3" eb="5">
      <t>ソンナイ</t>
    </rPh>
    <rPh sb="5" eb="8">
      <t>シャシュベツ</t>
    </rPh>
    <rPh sb="8" eb="11">
      <t>ジドウシャ</t>
    </rPh>
    <rPh sb="11" eb="13">
      <t>ホユウ</t>
    </rPh>
    <rPh sb="13" eb="15">
      <t>ダイスウ</t>
    </rPh>
    <rPh sb="16" eb="18">
      <t>スイイ</t>
    </rPh>
    <phoneticPr fontId="2"/>
  </si>
  <si>
    <t>単位：台</t>
    <rPh sb="0" eb="2">
      <t>タンイ</t>
    </rPh>
    <rPh sb="3" eb="4">
      <t>ダイ</t>
    </rPh>
    <phoneticPr fontId="2"/>
  </si>
  <si>
    <t>貨　　物　　車　　計</t>
    <rPh sb="0" eb="1">
      <t>カ</t>
    </rPh>
    <rPh sb="3" eb="4">
      <t>ブツ</t>
    </rPh>
    <rPh sb="6" eb="7">
      <t>シャ</t>
    </rPh>
    <rPh sb="9" eb="10">
      <t>ケイ</t>
    </rPh>
    <phoneticPr fontId="2"/>
  </si>
  <si>
    <t>乗　合　車　計</t>
    <rPh sb="0" eb="1">
      <t>ジョウ</t>
    </rPh>
    <rPh sb="2" eb="3">
      <t>ゴウ</t>
    </rPh>
    <rPh sb="4" eb="5">
      <t>シャ</t>
    </rPh>
    <rPh sb="6" eb="7">
      <t>ケイ</t>
    </rPh>
    <phoneticPr fontId="2"/>
  </si>
  <si>
    <t>乗　　用　　車</t>
    <rPh sb="0" eb="1">
      <t>ジョウ</t>
    </rPh>
    <rPh sb="3" eb="4">
      <t>ヨウ</t>
    </rPh>
    <rPh sb="6" eb="7">
      <t>クルマ</t>
    </rPh>
    <phoneticPr fontId="2"/>
  </si>
  <si>
    <t>そ　　の　　他</t>
    <rPh sb="6" eb="7">
      <t>タ</t>
    </rPh>
    <phoneticPr fontId="2"/>
  </si>
  <si>
    <t>小型二輪車</t>
    <rPh sb="0" eb="2">
      <t>コガタ</t>
    </rPh>
    <rPh sb="2" eb="5">
      <t>ニリンシャ</t>
    </rPh>
    <phoneticPr fontId="2"/>
  </si>
  <si>
    <t>軽自動車</t>
    <rPh sb="0" eb="4">
      <t>ケイジドウシャ</t>
    </rPh>
    <phoneticPr fontId="2"/>
  </si>
  <si>
    <t>普通</t>
    <rPh sb="0" eb="2">
      <t>フツウ</t>
    </rPh>
    <phoneticPr fontId="2"/>
  </si>
  <si>
    <t>小型</t>
    <rPh sb="0" eb="2">
      <t>コガタ</t>
    </rPh>
    <phoneticPr fontId="2"/>
  </si>
  <si>
    <t>特殊</t>
    <rPh sb="0" eb="2">
      <t>トクシュ</t>
    </rPh>
    <phoneticPr fontId="2"/>
  </si>
  <si>
    <t>大型</t>
    <rPh sb="0" eb="2">
      <t>オオガタ</t>
    </rPh>
    <phoneticPr fontId="2"/>
  </si>
  <si>
    <t>用途車</t>
    <rPh sb="0" eb="2">
      <t>ヨウト</t>
    </rPh>
    <rPh sb="2" eb="3">
      <t>シャ</t>
    </rPh>
    <phoneticPr fontId="2"/>
  </si>
  <si>
    <t>特殊車</t>
    <rPh sb="0" eb="3">
      <t>トクシュシャ</t>
    </rPh>
    <phoneticPr fontId="2"/>
  </si>
  <si>
    <t>貨物車両</t>
    <rPh sb="0" eb="2">
      <t>カモツ</t>
    </rPh>
    <rPh sb="2" eb="4">
      <t>シャリョウ</t>
    </rPh>
    <phoneticPr fontId="2"/>
  </si>
  <si>
    <t>乗合車両</t>
    <rPh sb="0" eb="2">
      <t>ノリアイ</t>
    </rPh>
    <rPh sb="2" eb="4">
      <t>シャリョウ</t>
    </rPh>
    <phoneticPr fontId="2"/>
  </si>
  <si>
    <t>乗用車</t>
    <rPh sb="0" eb="3">
      <t>ジョウヨウシャ</t>
    </rPh>
    <phoneticPr fontId="2"/>
  </si>
  <si>
    <t>人/台</t>
    <rPh sb="0" eb="1">
      <t>ヒト</t>
    </rPh>
    <rPh sb="2" eb="3">
      <t>ダイ</t>
    </rPh>
    <phoneticPr fontId="2"/>
  </si>
  <si>
    <t>住民登録人口</t>
    <rPh sb="0" eb="2">
      <t>ジュウミン</t>
    </rPh>
    <rPh sb="2" eb="4">
      <t>トウロク</t>
    </rPh>
    <rPh sb="4" eb="6">
      <t>ジンコウ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</si>
  <si>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</si>
  <si>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</si>
  <si>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</si>
  <si>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資料：沖縄県総合事務局陸運事務所「業務概況」</t>
    <rPh sb="0" eb="2">
      <t>シリョウ</t>
    </rPh>
    <rPh sb="3" eb="6">
      <t>オキナワケン</t>
    </rPh>
    <rPh sb="6" eb="8">
      <t>ソウゴウ</t>
    </rPh>
    <rPh sb="8" eb="11">
      <t>ジムキョク</t>
    </rPh>
    <rPh sb="11" eb="13">
      <t>リクウン</t>
    </rPh>
    <rPh sb="13" eb="15">
      <t>ジム</t>
    </rPh>
    <rPh sb="15" eb="16">
      <t>ショ</t>
    </rPh>
    <rPh sb="17" eb="19">
      <t>ギョウム</t>
    </rPh>
    <rPh sb="19" eb="21">
      <t>ガイキョウ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</si>
  <si>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</si>
  <si>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</si>
  <si>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</si>
  <si>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</si>
  <si>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</si>
  <si>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総数</t>
  </si>
  <si>
    <t>国道</t>
  </si>
  <si>
    <t>県道</t>
  </si>
  <si>
    <t>村道</t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</si>
  <si>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</si>
  <si>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</si>
  <si>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資料：建設課</t>
  </si>
  <si>
    <t>(2)令和５年度幹線道路の状況</t>
    <rPh sb="3" eb="5">
      <t>レイワ</t>
    </rPh>
    <rPh sb="6" eb="8">
      <t>ネンド</t>
    </rPh>
    <rPh sb="8" eb="10">
      <t>カンセン</t>
    </rPh>
    <rPh sb="10" eb="12">
      <t>ドウロ</t>
    </rPh>
    <rPh sb="13" eb="15">
      <t>ジョウキョウ</t>
    </rPh>
    <phoneticPr fontId="2"/>
  </si>
  <si>
    <t>年　次</t>
    <rPh sb="0" eb="1">
      <t>トシ</t>
    </rPh>
    <rPh sb="2" eb="3">
      <t>ジ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</si>
  <si>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</si>
  <si>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4">
      <t>レイワガンネン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</si>
  <si>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</si>
  <si>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</si>
  <si>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</si>
  <si>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</si>
  <si>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各年1月１日現在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</si>
  <si>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令和元年</t>
    <rPh sb="0" eb="2">
      <t>レイワ</t>
    </rPh>
    <rPh sb="2" eb="4">
      <t>ガンネン</t>
    </rPh>
    <phoneticPr fontId="2"/>
  </si>
  <si>
    <t>各年度３月末日現在</t>
    <rPh sb="0" eb="3">
      <t>カクネンド</t>
    </rPh>
    <rPh sb="4" eb="5">
      <t>ガツ</t>
    </rPh>
    <rPh sb="5" eb="7">
      <t>マツジツ</t>
    </rPh>
    <rPh sb="7" eb="9">
      <t>ゲンザイ</t>
    </rPh>
    <phoneticPr fontId="2"/>
  </si>
  <si>
    <t>各年度３月末日現在</t>
    <rPh sb="0" eb="3">
      <t>カクネンド</t>
    </rPh>
    <rPh sb="4" eb="9">
      <t>ガツマツジツゲンザイ</t>
    </rPh>
    <phoneticPr fontId="2"/>
  </si>
  <si>
    <t>各年１月１日現在</t>
    <rPh sb="3" eb="4">
      <t>ガツ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</si>
  <si>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</si>
  <si>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</si>
  <si>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各年度3月末現在</t>
    <rPh sb="0" eb="2">
      <t>カクネン</t>
    </rPh>
    <rPh sb="2" eb="3">
      <t>ド</t>
    </rPh>
    <rPh sb="4" eb="5">
      <t>ガツ</t>
    </rPh>
    <rPh sb="5" eb="6">
      <t>マツ</t>
    </rPh>
    <rPh sb="6" eb="8">
      <t>ゲンザイ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</si>
  <si>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</si>
  <si>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</si>
  <si>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</si>
  <si>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</si>
  <si>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</si>
  <si>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</si>
  <si>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平成29年</t>
    <rPh sb="0" eb="2">
      <t>ヘイセイ</t>
    </rPh>
    <rPh sb="4" eb="5">
      <t>ネン</t>
    </rPh>
    <phoneticPr fontId="2"/>
  </si>
  <si>
    <t>令和1年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</si>
  <si>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</si>
  <si>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</si>
  <si>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</si>
  <si>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</si>
  <si>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資料：平成30年住宅・土地統計調査</t>
    <rPh sb="0" eb="2">
      <t>シリョウ</t>
    </rPh>
    <rPh sb="3" eb="5">
      <t>ヘイセイ</t>
    </rPh>
    <rPh sb="7" eb="8">
      <t>ネン</t>
    </rPh>
    <rPh sb="8" eb="10">
      <t>ジュウタク</t>
    </rPh>
    <rPh sb="11" eb="13">
      <t>トチ</t>
    </rPh>
    <rPh sb="13" eb="15">
      <t>トウケイ</t>
    </rPh>
    <rPh sb="15" eb="17">
      <t>チョウサ</t>
    </rPh>
    <phoneticPr fontId="2"/>
  </si>
  <si>
    <t>2016～2018年9月</t>
    <rPh sb="9" eb="10">
      <t>ネン</t>
    </rPh>
    <rPh sb="11" eb="12">
      <t>ガツ</t>
    </rPh>
    <phoneticPr fontId="2"/>
  </si>
  <si>
    <t>2011～2015年</t>
    <rPh sb="9" eb="10">
      <t>ネン</t>
    </rPh>
    <phoneticPr fontId="2"/>
  </si>
  <si>
    <t>2001～2010年</t>
    <rPh sb="9" eb="10">
      <t>ネン</t>
    </rPh>
    <phoneticPr fontId="2"/>
  </si>
  <si>
    <t>1991～2000年</t>
    <rPh sb="9" eb="10">
      <t>ネン</t>
    </rPh>
    <phoneticPr fontId="2"/>
  </si>
  <si>
    <t>1981～1990年</t>
    <phoneticPr fontId="2"/>
  </si>
  <si>
    <t>1971～1980年</t>
    <phoneticPr fontId="2"/>
  </si>
  <si>
    <t>1970 年  以  前</t>
    <phoneticPr fontId="2"/>
  </si>
  <si>
    <t>平成30年10月1日現在</t>
    <rPh sb="0" eb="2">
      <t>ヘイセイ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phoneticPr fontId="2"/>
  </si>
  <si>
    <t>令和５年10月1日現在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2"/>
  </si>
  <si>
    <t>2011～2020年</t>
    <rPh sb="9" eb="10">
      <t>ネン</t>
    </rPh>
    <phoneticPr fontId="2"/>
  </si>
  <si>
    <t>2021～2023年9月</t>
    <rPh sb="9" eb="10">
      <t>ネン</t>
    </rPh>
    <rPh sb="11" eb="12">
      <t>ガツ</t>
    </rPh>
    <phoneticPr fontId="2"/>
  </si>
  <si>
    <t>資料：令和５年住宅・土地統計調査</t>
    <rPh sb="0" eb="2">
      <t>シリョウ</t>
    </rPh>
    <rPh sb="3" eb="5">
      <t>レイワ</t>
    </rPh>
    <rPh sb="6" eb="7">
      <t>ネン</t>
    </rPh>
    <rPh sb="7" eb="9">
      <t>ジュウタク</t>
    </rPh>
    <rPh sb="10" eb="12">
      <t>トチ</t>
    </rPh>
    <rPh sb="12" eb="14">
      <t>トウケイ</t>
    </rPh>
    <rPh sb="14" eb="16">
      <t>チョウサ</t>
    </rPh>
    <phoneticPr fontId="2"/>
  </si>
  <si>
    <t>鉄骨鉄筋コンクリート
・鉄筋コンクリート造</t>
    <rPh sb="0" eb="2">
      <t>テッコツ</t>
    </rPh>
    <rPh sb="2" eb="4">
      <t>テッキン</t>
    </rPh>
    <rPh sb="20" eb="21">
      <t>ゾウ</t>
    </rPh>
    <phoneticPr fontId="2"/>
  </si>
  <si>
    <t>資料：税務課(固定資産の価格等の概要調書)</t>
    <rPh sb="0" eb="2">
      <t>シリョウ</t>
    </rPh>
    <rPh sb="3" eb="6">
      <t>ゼイムカ</t>
    </rPh>
    <phoneticPr fontId="2"/>
  </si>
  <si>
    <t>事務所・店舗
・百貨店・銀行</t>
    <rPh sb="0" eb="2">
      <t>ジム</t>
    </rPh>
    <rPh sb="2" eb="3">
      <t>ショ</t>
    </rPh>
    <rPh sb="4" eb="6">
      <t>テンポ</t>
    </rPh>
    <rPh sb="8" eb="11">
      <t>ヒャッカテン</t>
    </rPh>
    <rPh sb="12" eb="14">
      <t>ギンコウ</t>
    </rPh>
    <phoneticPr fontId="2"/>
  </si>
  <si>
    <t>※　住宅総数は建設時期の不詳を含む。</t>
    <rPh sb="2" eb="4">
      <t>ジュウタク</t>
    </rPh>
    <rPh sb="4" eb="6">
      <t>ソウスウ</t>
    </rPh>
    <rPh sb="7" eb="9">
      <t>ケンセツ</t>
    </rPh>
    <rPh sb="9" eb="11">
      <t>ジキ</t>
    </rPh>
    <rPh sb="12" eb="14">
      <t>フショウ</t>
    </rPh>
    <rPh sb="15" eb="16">
      <t>フク</t>
    </rPh>
    <phoneticPr fontId="2"/>
  </si>
  <si>
    <t>※　令和5年より「防火木造」の項目は廃止され、「木造」に統合。</t>
    <rPh sb="2" eb="4">
      <t>レイワ</t>
    </rPh>
    <rPh sb="5" eb="6">
      <t>ネン</t>
    </rPh>
    <rPh sb="9" eb="13">
      <t>ボウカモクゾウ</t>
    </rPh>
    <rPh sb="15" eb="17">
      <t>コウモク</t>
    </rPh>
    <rPh sb="18" eb="20">
      <t>ハイシ</t>
    </rPh>
    <rPh sb="24" eb="26">
      <t>モクゾウ</t>
    </rPh>
    <rPh sb="28" eb="30">
      <t>トウゴウ</t>
    </rPh>
    <phoneticPr fontId="2"/>
  </si>
  <si>
    <t>小型
二輪車</t>
    <rPh sb="0" eb="2">
      <t>コガタ</t>
    </rPh>
    <rPh sb="3" eb="6">
      <t>ニリンシャ</t>
    </rPh>
    <phoneticPr fontId="2"/>
  </si>
  <si>
    <t>軽自
動車</t>
    <rPh sb="0" eb="1">
      <t>ケイ</t>
    </rPh>
    <rPh sb="1" eb="2">
      <t>ジ</t>
    </rPh>
    <rPh sb="3" eb="4">
      <t>ドウ</t>
    </rPh>
    <rPh sb="4" eb="5">
      <t>グルマ</t>
    </rPh>
    <phoneticPr fontId="2"/>
  </si>
  <si>
    <t>被牽
引車</t>
    <rPh sb="0" eb="1">
      <t>ヒ</t>
    </rPh>
    <rPh sb="1" eb="2">
      <t>ケン</t>
    </rPh>
    <rPh sb="3" eb="4">
      <t>イン</t>
    </rPh>
    <rPh sb="4" eb="5">
      <t>シャ</t>
    </rPh>
    <phoneticPr fontId="2"/>
  </si>
  <si>
    <t>（６）用途別家屋棟数及び床面積</t>
    <rPh sb="3" eb="6">
      <t>ヨウトベツ</t>
    </rPh>
    <rPh sb="6" eb="8">
      <t>カオク</t>
    </rPh>
    <rPh sb="8" eb="9">
      <t>ムネ</t>
    </rPh>
    <rPh sb="9" eb="10">
      <t>スウ</t>
    </rPh>
    <rPh sb="10" eb="11">
      <t>オヨ</t>
    </rPh>
    <rPh sb="12" eb="13">
      <t>ユカ</t>
    </rPh>
    <rPh sb="13" eb="15">
      <t>メンセキ</t>
    </rPh>
    <phoneticPr fontId="2"/>
  </si>
  <si>
    <t>（７）用途別建築確認件数</t>
    <rPh sb="3" eb="6">
      <t>ヨウトベツ</t>
    </rPh>
    <rPh sb="6" eb="8">
      <t>ケンチク</t>
    </rPh>
    <rPh sb="8" eb="10">
      <t>カクニン</t>
    </rPh>
    <rPh sb="10" eb="12">
      <t>ケンスウ</t>
    </rPh>
    <phoneticPr fontId="2"/>
  </si>
  <si>
    <t>令和6年3月末日現在</t>
    <rPh sb="0" eb="2">
      <t>レイワ</t>
    </rPh>
    <rPh sb="3" eb="4">
      <t>ネン</t>
    </rPh>
    <rPh sb="4" eb="5">
      <t>ヘイネン</t>
    </rPh>
    <rPh sb="5" eb="6">
      <t>ガツ</t>
    </rPh>
    <rPh sb="6" eb="7">
      <t>マツ</t>
    </rPh>
    <rPh sb="7" eb="8">
      <t>ジツ</t>
    </rPh>
    <rPh sb="8" eb="10">
      <t>ゲンザイ</t>
    </rPh>
    <phoneticPr fontId="2"/>
  </si>
  <si>
    <t>各年度3月末日現在</t>
    <rPh sb="0" eb="2">
      <t>カクネン</t>
    </rPh>
    <rPh sb="2" eb="3">
      <t>ド</t>
    </rPh>
    <rPh sb="4" eb="5">
      <t>ガツ</t>
    </rPh>
    <rPh sb="5" eb="6">
      <t>マツ</t>
    </rPh>
    <rPh sb="6" eb="7">
      <t>ニチ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</si>
</sst>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5">
    <xf numFmtId="0" fontId="0" fillId="0" borderId="0" xfId="0"/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5" fillId="2" borderId="4" xfId="0" applyNumberFormat="1" applyFont="1" applyFill="1" applyBorder="1" applyAlignment="1">
      <alignment horizontal="center" vertical="center" shrinkToFit="1"/>
    </xf>
    <xf numFmtId="3" fontId="5" fillId="2" borderId="2" xfId="0" applyNumberFormat="1" applyFont="1" applyFill="1" applyBorder="1" applyAlignment="1">
      <alignment horizontal="center" vertical="center" shrinkToFit="1"/>
    </xf>
    <xf numFmtId="3" fontId="5" fillId="0" borderId="0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shrinkToFit="1"/>
    </xf>
    <xf numFmtId="3" fontId="5" fillId="2" borderId="1" xfId="0" applyNumberFormat="1" applyFont="1" applyFill="1" applyBorder="1" applyAlignment="1">
      <alignment horizontal="right" vertical="center" shrinkToFit="1"/>
    </xf>
    <xf numFmtId="3" fontId="5" fillId="2" borderId="4" xfId="0" applyNumberFormat="1" applyFont="1" applyFill="1" applyBorder="1" applyAlignment="1">
      <alignment horizontal="right" vertical="center" shrinkToFit="1"/>
    </xf>
    <xf numFmtId="3" fontId="5" fillId="2" borderId="4" xfId="1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center" vertical="center" shrinkToFit="1"/>
    </xf>
    <xf numFmtId="3" fontId="5" fillId="2" borderId="5" xfId="0" applyNumberFormat="1" applyFont="1" applyFill="1" applyBorder="1" applyAlignment="1">
      <alignment horizontal="right" vertical="center" shrinkToFit="1"/>
    </xf>
    <xf numFmtId="3" fontId="5" fillId="2" borderId="5" xfId="1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shrinkToFit="1"/>
    </xf>
    <xf numFmtId="3" fontId="5" fillId="2" borderId="2" xfId="1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 shrinkToFi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shrinkToFit="1"/>
    </xf>
    <xf numFmtId="38" fontId="5" fillId="0" borderId="4" xfId="1" applyFont="1" applyBorder="1" applyAlignment="1">
      <alignment vertical="center"/>
    </xf>
    <xf numFmtId="0" fontId="5" fillId="2" borderId="5" xfId="0" applyFont="1" applyFill="1" applyBorder="1" applyAlignment="1">
      <alignment vertical="center" shrinkToFit="1"/>
    </xf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38" fontId="5" fillId="2" borderId="1" xfId="1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 shrinkToFit="1"/>
    </xf>
    <xf numFmtId="38" fontId="5" fillId="2" borderId="6" xfId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/>
    </xf>
    <xf numFmtId="177" fontId="5" fillId="0" borderId="4" xfId="1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/>
    </xf>
    <xf numFmtId="177" fontId="5" fillId="0" borderId="5" xfId="1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shrinkToFit="1"/>
    </xf>
    <xf numFmtId="38" fontId="5" fillId="0" borderId="1" xfId="1" applyFont="1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horizontal="right"/>
    </xf>
    <xf numFmtId="0" fontId="5" fillId="0" borderId="5" xfId="0" applyFont="1" applyFill="1" applyBorder="1"/>
    <xf numFmtId="0" fontId="5" fillId="0" borderId="2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77" fontId="5" fillId="0" borderId="1" xfId="1" applyNumberFormat="1" applyFont="1" applyBorder="1" applyAlignment="1">
      <alignment vertical="center"/>
    </xf>
    <xf numFmtId="0" fontId="8" fillId="0" borderId="0" xfId="0" applyFont="1"/>
    <xf numFmtId="0" fontId="5" fillId="2" borderId="2" xfId="0" applyFont="1" applyFill="1" applyBorder="1" applyAlignment="1">
      <alignment vertical="center" shrinkToFit="1"/>
    </xf>
    <xf numFmtId="38" fontId="5" fillId="0" borderId="17" xfId="1" applyFont="1" applyFill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shrinkToFit="1"/>
    </xf>
    <xf numFmtId="0" fontId="5" fillId="2" borderId="4" xfId="0" applyFont="1" applyFill="1" applyBorder="1" applyAlignment="1">
      <alignment horizontal="center" vertical="center" shrinkToFit="1"/>
    </xf>
    <xf numFmtId="38" fontId="5" fillId="0" borderId="0" xfId="1" applyFont="1" applyBorder="1"/>
    <xf numFmtId="0" fontId="5" fillId="2" borderId="2" xfId="0" applyFont="1" applyFill="1" applyBorder="1" applyAlignment="1">
      <alignment horizontal="center" vertical="center" shrinkToFit="1"/>
    </xf>
    <xf numFmtId="38" fontId="5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distributed" vertical="center" shrinkToFit="1"/>
    </xf>
    <xf numFmtId="38" fontId="5" fillId="2" borderId="4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distributed" vertical="center" shrinkToFit="1"/>
    </xf>
    <xf numFmtId="38" fontId="5" fillId="2" borderId="5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distributed" vertical="center" wrapText="1" shrinkToFit="1"/>
    </xf>
    <xf numFmtId="38" fontId="5" fillId="2" borderId="2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5" fillId="0" borderId="2" xfId="0" applyNumberFormat="1" applyFont="1" applyBorder="1" applyAlignment="1">
      <alignment horizontal="center" vertical="center" shrinkToFit="1"/>
    </xf>
    <xf numFmtId="3" fontId="5" fillId="2" borderId="1" xfId="0" applyNumberFormat="1" applyFont="1" applyFill="1" applyBorder="1" applyAlignment="1">
      <alignment horizontal="center" vertical="center" textRotation="255" wrapText="1" shrinkToFit="1"/>
    </xf>
    <xf numFmtId="3" fontId="5" fillId="2" borderId="1" xfId="0" applyNumberFormat="1" applyFont="1" applyFill="1" applyBorder="1" applyAlignment="1">
      <alignment horizontal="center" textRotation="255"/>
    </xf>
    <xf numFmtId="3" fontId="5" fillId="2" borderId="1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99"/>
      <color rgb="FFFF6699"/>
      <color rgb="FF9966FF"/>
      <color rgb="FF6699FF"/>
      <color rgb="FFFFFF66"/>
      <color rgb="FFFFFF00"/>
      <color rgb="FF33CC33"/>
      <color rgb="FFFF9900"/>
      <color rgb="FF99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ja-JP" sz="1300" b="1"/>
              <a:t>車種別自動車保有台数</a:t>
            </a:r>
          </a:p>
        </c:rich>
      </c:tx>
      <c:layout>
        <c:manualLayout>
          <c:xMode val="edge"/>
          <c:yMode val="edge"/>
          <c:x val="0.33192327022951917"/>
          <c:y val="2.5015980871445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89646052532993E-2"/>
          <c:y val="0.11355492623131952"/>
          <c:w val="0.84741187918535799"/>
          <c:h val="0.67446406376324852"/>
        </c:manualLayout>
      </c:layout>
      <c:barChart>
        <c:barDir val="col"/>
        <c:grouping val="stacked"/>
        <c:varyColors val="0"/>
        <c:ser>
          <c:idx val="0"/>
          <c:order val="0"/>
          <c:tx>
            <c:v>貨物車両</c:v>
          </c:tx>
          <c:spPr>
            <a:solidFill>
              <a:srgbClr val="6699FF"/>
            </a:solidFill>
            <a:ln w="25400">
              <a:noFill/>
            </a:ln>
          </c:spPr>
          <c:invertIfNegative val="0"/>
          <c:cat>
            <c:strRef>
              <c:f>'7-3'!$A$12:$A$15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'7-3'!$C$12:$C$15</c:f>
              <c:numCache>
                <c:formatCode>#,##0_);[Red]\(#,##0\)</c:formatCode>
                <c:ptCount val="4"/>
                <c:pt idx="0">
                  <c:v>768</c:v>
                </c:pt>
                <c:pt idx="1">
                  <c:v>769</c:v>
                </c:pt>
                <c:pt idx="2">
                  <c:v>773</c:v>
                </c:pt>
                <c:pt idx="3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A-4DD9-8A53-4F238FA275B5}"/>
            </c:ext>
          </c:extLst>
        </c:ser>
        <c:ser>
          <c:idx val="1"/>
          <c:order val="1"/>
          <c:tx>
            <c:v>乗合車両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'7-3'!$A$12:$A$15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'7-3'!$G$12:$G$15</c:f>
              <c:numCache>
                <c:formatCode>#,##0_);[Red]\(#,##0\)</c:formatCode>
                <c:ptCount val="4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A-4DD9-8A53-4F238FA275B5}"/>
            </c:ext>
          </c:extLst>
        </c:ser>
        <c:ser>
          <c:idx val="2"/>
          <c:order val="2"/>
          <c:tx>
            <c:v>乗用車</c:v>
          </c:tx>
          <c:spPr>
            <a:solidFill>
              <a:schemeClr val="accent6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cat>
            <c:strRef>
              <c:f>'7-3'!$A$12:$A$15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'7-3'!$J$12:$J$15</c:f>
              <c:numCache>
                <c:formatCode>#,##0_);[Red]\(#,##0\)</c:formatCode>
                <c:ptCount val="4"/>
                <c:pt idx="0">
                  <c:v>4871</c:v>
                </c:pt>
                <c:pt idx="1">
                  <c:v>5057</c:v>
                </c:pt>
                <c:pt idx="2">
                  <c:v>5198</c:v>
                </c:pt>
                <c:pt idx="3">
                  <c:v>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A-4DD9-8A53-4F238FA275B5}"/>
            </c:ext>
          </c:extLst>
        </c:ser>
        <c:ser>
          <c:idx val="3"/>
          <c:order val="3"/>
          <c:tx>
            <c:v>その他</c:v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'7-3'!$A$12:$A$15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'7-3'!$M$12:$M$15</c:f>
              <c:numCache>
                <c:formatCode>#,##0_);[Red]\(#,##0\)</c:formatCode>
                <c:ptCount val="4"/>
                <c:pt idx="0">
                  <c:v>217</c:v>
                </c:pt>
                <c:pt idx="1">
                  <c:v>219</c:v>
                </c:pt>
                <c:pt idx="2">
                  <c:v>224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A-4DD9-8A53-4F238FA275B5}"/>
            </c:ext>
          </c:extLst>
        </c:ser>
        <c:ser>
          <c:idx val="4"/>
          <c:order val="4"/>
          <c:tx>
            <c:v>小型二輪車</c:v>
          </c:tx>
          <c:spPr>
            <a:solidFill>
              <a:srgbClr val="FF6699"/>
            </a:solidFill>
            <a:ln w="25400">
              <a:noFill/>
            </a:ln>
          </c:spPr>
          <c:invertIfNegative val="0"/>
          <c:cat>
            <c:strRef>
              <c:f>'7-3'!$A$12:$A$15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'7-3'!$P$12:$P$15</c:f>
              <c:numCache>
                <c:formatCode>#,##0_);[Red]\(#,##0\)</c:formatCode>
                <c:ptCount val="4"/>
                <c:pt idx="0">
                  <c:v>251</c:v>
                </c:pt>
                <c:pt idx="1">
                  <c:v>269</c:v>
                </c:pt>
                <c:pt idx="2">
                  <c:v>277</c:v>
                </c:pt>
                <c:pt idx="3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4A-4DD9-8A53-4F238FA275B5}"/>
            </c:ext>
          </c:extLst>
        </c:ser>
        <c:ser>
          <c:idx val="5"/>
          <c:order val="5"/>
          <c:tx>
            <c:v>軽自動車</c:v>
          </c:tx>
          <c:spPr>
            <a:solidFill>
              <a:srgbClr val="FFCC66"/>
            </a:solidFill>
            <a:ln w="25400">
              <a:noFill/>
            </a:ln>
          </c:spPr>
          <c:invertIfNegative val="0"/>
          <c:cat>
            <c:strRef>
              <c:f>'7-3'!$A$12:$A$15</c:f>
              <c:strCache>
                <c:ptCount val="4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</c:strCache>
            </c:strRef>
          </c:cat>
          <c:val>
            <c:numRef>
              <c:f>'7-3'!$Q$12:$Q$15</c:f>
              <c:numCache>
                <c:formatCode>#,##0_);[Red]\(#,##0\)</c:formatCode>
                <c:ptCount val="4"/>
                <c:pt idx="0">
                  <c:v>7262</c:v>
                </c:pt>
                <c:pt idx="1">
                  <c:v>7213</c:v>
                </c:pt>
                <c:pt idx="2">
                  <c:v>7302</c:v>
                </c:pt>
                <c:pt idx="3">
                  <c:v>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4A-4DD9-8A53-4F238FA2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89865440"/>
        <c:axId val="1"/>
      </c:barChart>
      <c:catAx>
        <c:axId val="78986544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ja-JP" sz="900"/>
                  <a:t>台</a:t>
                </a:r>
              </a:p>
            </c:rich>
          </c:tx>
          <c:layout>
            <c:manualLayout>
              <c:xMode val="edge"/>
              <c:yMode val="edge"/>
              <c:x val="3.5574945023763918E-2"/>
              <c:y val="1.286747144583498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900"/>
            </a:pPr>
            <a:endParaRPr lang="ja-JP"/>
          </a:p>
        </c:txPr>
        <c:crossAx val="7898654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1135229717906893E-2"/>
          <c:y val="0.88770552660968427"/>
          <c:w val="0.88685843323638613"/>
          <c:h val="8.6153252286616147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300"/>
            </a:pPr>
            <a:r>
              <a:rPr lang="ja-JP" sz="1300"/>
              <a:t>令和５年保有自動車の割合</a:t>
            </a:r>
            <a:endParaRPr lang="en-US" sz="1300"/>
          </a:p>
        </c:rich>
      </c:tx>
      <c:layout>
        <c:manualLayout>
          <c:xMode val="edge"/>
          <c:yMode val="edge"/>
          <c:x val="4.3315739378731503E-2"/>
          <c:y val="3.233518604292110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323686977466479E-2"/>
          <c:y val="0.104507932808125"/>
          <c:w val="0.85713240574660643"/>
          <c:h val="0.81815522852841027"/>
        </c:manualLayout>
      </c:layout>
      <c:pie3DChart>
        <c:varyColors val="1"/>
        <c:ser>
          <c:idx val="0"/>
          <c:order val="0"/>
          <c:spPr>
            <a:ln w="25400"/>
          </c:spPr>
          <c:dPt>
            <c:idx val="0"/>
            <c:bubble3D val="0"/>
            <c:spPr>
              <a:solidFill>
                <a:srgbClr val="6699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77B-48FF-AD41-6CDD54EECCBB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77B-48FF-AD41-6CDD54EECCB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77B-48FF-AD41-6CDD54EECCBB}"/>
              </c:ext>
            </c:extLst>
          </c:dPt>
          <c:dPt>
            <c:idx val="3"/>
            <c:bubble3D val="0"/>
            <c:spPr>
              <a:solidFill>
                <a:srgbClr val="9966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77B-48FF-AD41-6CDD54EECCBB}"/>
              </c:ext>
            </c:extLst>
          </c:dPt>
          <c:dPt>
            <c:idx val="4"/>
            <c:bubble3D val="0"/>
            <c:spPr>
              <a:solidFill>
                <a:srgbClr val="FF669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77B-48FF-AD41-6CDD54EECCBB}"/>
              </c:ext>
            </c:extLst>
          </c:dPt>
          <c:dPt>
            <c:idx val="5"/>
            <c:bubble3D val="0"/>
            <c:spPr>
              <a:solidFill>
                <a:srgbClr val="FFCC6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77B-48FF-AD41-6CDD54EECCBB}"/>
              </c:ext>
            </c:extLst>
          </c:dPt>
          <c:dLbls>
            <c:dLbl>
              <c:idx val="0"/>
              <c:layout>
                <c:manualLayout>
                  <c:x val="0.14825502581408093"/>
                  <c:y val="-8.210977304307549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7B-48FF-AD41-6CDD54EECCBB}"/>
                </c:ext>
              </c:extLst>
            </c:dLbl>
            <c:dLbl>
              <c:idx val="1"/>
              <c:layout>
                <c:manualLayout>
                  <c:x val="0.19474431080730292"/>
                  <c:y val="0.12072448664505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B-48FF-AD41-6CDD54EECCBB}"/>
                </c:ext>
              </c:extLst>
            </c:dLbl>
            <c:dLbl>
              <c:idx val="2"/>
              <c:layout>
                <c:manualLayout>
                  <c:x val="-0.21517395145503929"/>
                  <c:y val="1.2323083715868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7B-48FF-AD41-6CDD54EECCBB}"/>
                </c:ext>
              </c:extLst>
            </c:dLbl>
            <c:dLbl>
              <c:idx val="5"/>
              <c:layout>
                <c:manualLayout>
                  <c:x val="0.23664602227119044"/>
                  <c:y val="-9.406895654196824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>
                    <a:defRPr sz="9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577B-48FF-AD41-6CDD54EECC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'7-3'!$W$5:$AB$5</c:f>
              <c:strCache>
                <c:ptCount val="6"/>
                <c:pt idx="0">
                  <c:v>貨物車両</c:v>
                </c:pt>
                <c:pt idx="1">
                  <c:v>乗合車両</c:v>
                </c:pt>
                <c:pt idx="2">
                  <c:v>乗用車</c:v>
                </c:pt>
                <c:pt idx="3">
                  <c:v>その他</c:v>
                </c:pt>
                <c:pt idx="4">
                  <c:v>小型二輪車</c:v>
                </c:pt>
                <c:pt idx="5">
                  <c:v>軽自動車</c:v>
                </c:pt>
              </c:strCache>
            </c:strRef>
          </c:cat>
          <c:val>
            <c:numRef>
              <c:f>'7-3'!$W$15:$AB$15</c:f>
              <c:numCache>
                <c:formatCode>#,##0_);[Red]\(#,##0\)</c:formatCode>
                <c:ptCount val="6"/>
                <c:pt idx="0">
                  <c:v>766</c:v>
                </c:pt>
                <c:pt idx="1">
                  <c:v>33</c:v>
                </c:pt>
                <c:pt idx="2">
                  <c:v>5326</c:v>
                </c:pt>
                <c:pt idx="3">
                  <c:v>217</c:v>
                </c:pt>
                <c:pt idx="4">
                  <c:v>304</c:v>
                </c:pt>
                <c:pt idx="5">
                  <c:v>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7B-48FF-AD41-6CDD54EE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sz="1400"/>
              <a:t>構造別建築確認件数の割合</a:t>
            </a:r>
          </a:p>
        </c:rich>
      </c:tx>
      <c:layout>
        <c:manualLayout>
          <c:xMode val="edge"/>
          <c:yMode val="edge"/>
          <c:x val="0.24939093470872245"/>
          <c:y val="2.32551274749849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21159823775371"/>
          <c:y val="0.19094189051914515"/>
          <c:w val="0.75528899952439865"/>
          <c:h val="0.588475239621957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木造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'7-4'!$A$5:$A$10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令和２年度</c:v>
                </c:pt>
                <c:pt idx="3">
                  <c:v>令和３年度</c:v>
                </c:pt>
                <c:pt idx="4">
                  <c:v>令和４年度</c:v>
                </c:pt>
                <c:pt idx="5">
                  <c:v>令和５年度</c:v>
                </c:pt>
              </c:strCache>
            </c:strRef>
          </c:cat>
          <c:val>
            <c:numRef>
              <c:f>'7-4'!$D$5:$D$10</c:f>
              <c:numCache>
                <c:formatCode>General</c:formatCode>
                <c:ptCount val="6"/>
                <c:pt idx="0">
                  <c:v>16</c:v>
                </c:pt>
                <c:pt idx="1">
                  <c:v>6</c:v>
                </c:pt>
                <c:pt idx="2">
                  <c:v>11</c:v>
                </c:pt>
                <c:pt idx="3">
                  <c:v>7</c:v>
                </c:pt>
                <c:pt idx="4">
                  <c:v>12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6-4E08-9D52-DC7D461D0BE8}"/>
            </c:ext>
          </c:extLst>
        </c:ser>
        <c:ser>
          <c:idx val="1"/>
          <c:order val="1"/>
          <c:tx>
            <c:strRef>
              <c:f>'7-4'!$F$3:$G$3</c:f>
              <c:strCache>
                <c:ptCount val="1"/>
                <c:pt idx="0">
                  <c:v>鉄筋コンクリート造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'7-4'!$A$5:$A$10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令和２年度</c:v>
                </c:pt>
                <c:pt idx="3">
                  <c:v>令和３年度</c:v>
                </c:pt>
                <c:pt idx="4">
                  <c:v>令和４年度</c:v>
                </c:pt>
                <c:pt idx="5">
                  <c:v>令和５年度</c:v>
                </c:pt>
              </c:strCache>
            </c:strRef>
          </c:cat>
          <c:val>
            <c:numRef>
              <c:f>'7-4'!$F$5:$F$10</c:f>
              <c:numCache>
                <c:formatCode>General</c:formatCode>
                <c:ptCount val="6"/>
                <c:pt idx="0">
                  <c:v>46</c:v>
                </c:pt>
                <c:pt idx="1">
                  <c:v>39</c:v>
                </c:pt>
                <c:pt idx="2">
                  <c:v>30</c:v>
                </c:pt>
                <c:pt idx="3">
                  <c:v>52</c:v>
                </c:pt>
                <c:pt idx="4">
                  <c:v>57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6-4E08-9D52-DC7D461D0BE8}"/>
            </c:ext>
          </c:extLst>
        </c:ser>
        <c:ser>
          <c:idx val="2"/>
          <c:order val="2"/>
          <c:tx>
            <c:strRef>
              <c:f>'7-4'!$H$3:$I$3</c:f>
              <c:strCache>
                <c:ptCount val="1"/>
                <c:pt idx="0">
                  <c:v>コンクリートブロック造</c:v>
                </c:pt>
              </c:strCache>
            </c:strRef>
          </c:tx>
          <c:spPr>
            <a:solidFill>
              <a:srgbClr val="FFFF6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'7-4'!$A$5:$A$10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令和２年度</c:v>
                </c:pt>
                <c:pt idx="3">
                  <c:v>令和３年度</c:v>
                </c:pt>
                <c:pt idx="4">
                  <c:v>令和４年度</c:v>
                </c:pt>
                <c:pt idx="5">
                  <c:v>令和５年度</c:v>
                </c:pt>
              </c:strCache>
            </c:strRef>
          </c:cat>
          <c:val>
            <c:numRef>
              <c:f>'7-4'!$H$5:$H$10</c:f>
              <c:numCache>
                <c:formatCode>General</c:formatCode>
                <c:ptCount val="6"/>
                <c:pt idx="0">
                  <c:v>8</c:v>
                </c:pt>
                <c:pt idx="1">
                  <c:v>2</c:v>
                </c:pt>
                <c:pt idx="2">
                  <c:v>3</c:v>
                </c:pt>
                <c:pt idx="3">
                  <c:v>9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6-4E08-9D52-DC7D461D0BE8}"/>
            </c:ext>
          </c:extLst>
        </c:ser>
        <c:ser>
          <c:idx val="3"/>
          <c:order val="3"/>
          <c:tx>
            <c:strRef>
              <c:f>'7-4'!$J$3:$K$3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'7-4'!$A$5:$A$10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令和２年度</c:v>
                </c:pt>
                <c:pt idx="3">
                  <c:v>令和３年度</c:v>
                </c:pt>
                <c:pt idx="4">
                  <c:v>令和４年度</c:v>
                </c:pt>
                <c:pt idx="5">
                  <c:v>令和５年度</c:v>
                </c:pt>
              </c:strCache>
            </c:strRef>
          </c:cat>
          <c:val>
            <c:numRef>
              <c:f>'7-4'!$J$5:$J$10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66-4E08-9D52-DC7D461D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1552543"/>
        <c:axId val="1"/>
      </c:barChart>
      <c:catAx>
        <c:axId val="14015525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件</a:t>
                </a:r>
              </a:p>
            </c:rich>
          </c:tx>
          <c:layout>
            <c:manualLayout>
              <c:xMode val="edge"/>
              <c:yMode val="edge"/>
              <c:x val="0.92786940094026715"/>
              <c:y val="8.4416872133407567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4015525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>
      <a:glow>
        <a:schemeClr val="accent1">
          <a:alpha val="40000"/>
        </a:schemeClr>
      </a:glow>
    </a:effectLst>
  </c:spPr>
  <c:txPr>
    <a:bodyPr/>
    <a:lstStyle/>
    <a:p>
      <a:pPr>
        <a:defRPr baseline="0">
          <a:solidFill>
            <a:schemeClr val="tx1"/>
          </a:solidFill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sz="1400"/>
              <a:t>用途別建築確認件数の割合（令和</a:t>
            </a:r>
            <a:r>
              <a:rPr lang="en-US" sz="1400"/>
              <a:t>5</a:t>
            </a:r>
            <a:r>
              <a:rPr lang="ja-JP" sz="1400"/>
              <a:t>年）</a:t>
            </a:r>
          </a:p>
        </c:rich>
      </c:tx>
      <c:layout>
        <c:manualLayout>
          <c:xMode val="edge"/>
          <c:yMode val="edge"/>
          <c:x val="0.14499708866634667"/>
          <c:y val="5.525924417537108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41634017411879"/>
          <c:y val="0.38082974148246196"/>
          <c:w val="0.67881121636266817"/>
          <c:h val="0.55244450361969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BF-4DC7-BC91-3F90D8A6D331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BF-4DC7-BC91-3F90D8A6D331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BF-4DC7-BC91-3F90D8A6D3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BF-4DC7-BC91-3F90D8A6D3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BF-4DC7-BC91-3F90D8A6D331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BF-4DC7-BC91-3F90D8A6D3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BF-4DC7-BC91-3F90D8A6D331}"/>
              </c:ext>
            </c:extLst>
          </c:dPt>
          <c:dLbls>
            <c:dLbl>
              <c:idx val="1"/>
              <c:layout>
                <c:manualLayout>
                  <c:x val="-0.17452482312614565"/>
                  <c:y val="0.288824486123607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BF-4DC7-BC91-3F90D8A6D331}"/>
                </c:ext>
              </c:extLst>
            </c:dLbl>
            <c:dLbl>
              <c:idx val="2"/>
              <c:layout>
                <c:manualLayout>
                  <c:x val="-0.20097882441141249"/>
                  <c:y val="9.5403012319191641E-2"/>
                </c:manualLayout>
              </c:layout>
              <c:tx>
                <c:rich>
                  <a:bodyPr/>
                  <a:lstStyle/>
                  <a:p>
                    <a:fld id="{4DF20C83-4DB8-4AC2-9E96-D51F6847787A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　</a:t>
                    </a:r>
                    <a:fld id="{D9CB4DD9-70B6-4CD3-999F-66E19D2849B0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95708379639719"/>
                      <c:h val="9.532219620251512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1BF-4DC7-BC91-3F90D8A6D331}"/>
                </c:ext>
              </c:extLst>
            </c:dLbl>
            <c:dLbl>
              <c:idx val="3"/>
              <c:layout>
                <c:manualLayout>
                  <c:x val="-2.4200616573623927E-2"/>
                  <c:y val="-6.768996344187641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工場　</a:t>
                    </a:r>
                    <a:fld id="{A1266FD0-6F88-4B25-ADBD-F02199A17380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1BF-4DC7-BC91-3F90D8A6D331}"/>
                </c:ext>
              </c:extLst>
            </c:dLbl>
            <c:dLbl>
              <c:idx val="4"/>
              <c:layout>
                <c:manualLayout>
                  <c:x val="-0.23775732679233363"/>
                  <c:y val="-5.7067314347013634E-2"/>
                </c:manualLayout>
              </c:layout>
              <c:tx>
                <c:rich>
                  <a:bodyPr/>
                  <a:lstStyle/>
                  <a:p>
                    <a:fld id="{63C313F0-6696-4084-A6EB-DA7FD440422D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　</a:t>
                    </a:r>
                    <a:fld id="{4F78C687-29D2-4F04-BE84-420F846216A8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19300478825563"/>
                      <c:h val="9.394071509813084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1BF-4DC7-BC91-3F90D8A6D331}"/>
                </c:ext>
              </c:extLst>
            </c:dLbl>
            <c:dLbl>
              <c:idx val="5"/>
              <c:layout>
                <c:manualLayout>
                  <c:x val="0.16301952256843671"/>
                  <c:y val="-8.2037786880324134E-2"/>
                </c:manualLayout>
              </c:layout>
              <c:tx>
                <c:rich>
                  <a:bodyPr/>
                  <a:lstStyle/>
                  <a:p>
                    <a:fld id="{5412D112-7B8E-413C-B008-017955516352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　</a:t>
                    </a:r>
                    <a:fld id="{724FB618-DC2F-4EAD-8BC0-5DF2BA108B9D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9756545522147"/>
                      <c:h val="7.73629418455195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1BF-4DC7-BC91-3F90D8A6D331}"/>
                </c:ext>
              </c:extLst>
            </c:dLbl>
            <c:dLbl>
              <c:idx val="6"/>
              <c:layout>
                <c:manualLayout>
                  <c:x val="0.26207615089330316"/>
                  <c:y val="9.56050191057749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BF-4DC7-BC91-3F90D8A6D33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'7-7'!$C$3:$I$3</c:f>
              <c:strCache>
                <c:ptCount val="7"/>
                <c:pt idx="0">
                  <c:v>専用住宅</c:v>
                </c:pt>
                <c:pt idx="1">
                  <c:v>共同住宅</c:v>
                </c:pt>
                <c:pt idx="2">
                  <c:v>併用住宅</c:v>
                </c:pt>
                <c:pt idx="3">
                  <c:v>工　場</c:v>
                </c:pt>
                <c:pt idx="4">
                  <c:v>店／事務所</c:v>
                </c:pt>
                <c:pt idx="5">
                  <c:v>その他</c:v>
                </c:pt>
                <c:pt idx="6">
                  <c:v>公共建築物</c:v>
                </c:pt>
              </c:strCache>
            </c:strRef>
          </c:cat>
          <c:val>
            <c:numRef>
              <c:f>'7-7'!$C$9:$I$9</c:f>
              <c:numCache>
                <c:formatCode>#,##0_);[Red]\(#,##0\)</c:formatCode>
                <c:ptCount val="7"/>
                <c:pt idx="0">
                  <c:v>43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1BF-4DC7-BC91-3F90D8A6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</xdr:row>
      <xdr:rowOff>7620</xdr:rowOff>
    </xdr:from>
    <xdr:to>
      <xdr:col>8</xdr:col>
      <xdr:colOff>274320</xdr:colOff>
      <xdr:row>23</xdr:row>
      <xdr:rowOff>312419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9C5CACA-17B5-48C6-9B48-7E6D63F47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434340</xdr:colOff>
      <xdr:row>16</xdr:row>
      <xdr:rowOff>15241</xdr:rowOff>
    </xdr:from>
    <xdr:to>
      <xdr:col>16</xdr:col>
      <xdr:colOff>228600</xdr:colOff>
      <xdr:row>23</xdr:row>
      <xdr:rowOff>312421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EDA0871-2DD7-4E23-B686-D63064586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530089</xdr:colOff>
      <xdr:row>13</xdr:row>
      <xdr:rowOff>76531</xdr:rowOff>
    </xdr:from>
    <xdr:to>
      <xdr:col>10</xdr:col>
      <xdr:colOff>48372</xdr:colOff>
      <xdr:row>21</xdr:row>
      <xdr:rowOff>19878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3974AC-4769-4C68-A9A2-726093C81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587736</xdr:colOff>
      <xdr:row>17</xdr:row>
      <xdr:rowOff>90446</xdr:rowOff>
    </xdr:from>
    <xdr:to>
      <xdr:col>7</xdr:col>
      <xdr:colOff>511203</xdr:colOff>
      <xdr:row>32</xdr:row>
      <xdr:rowOff>99059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8B7E9430-3AE4-4D39-B23A-5224A3687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EF6A-2C99-4365-8719-5309F608D6D7}">
  <sheetPr>
    <pageSetUpPr fitToPage="1"/>
  </sheetPr>
  <dimension ref="A1:T35"/>
  <sheetViews>
    <sheetView tabSelected="1" view="pageBreakPreview" zoomScale="90" zoomScaleNormal="6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2" sqref="R2"/>
    </sheetView>
  </sheetViews>
  <sheetFormatPr defaultColWidth="9" defaultRowHeight="26.25" customHeight="1"/>
  <cols>
    <col min="1" max="1" width="12.44140625" style="1" customWidth="1"/>
    <col min="2" max="2" width="6.21875" style="1" customWidth="1"/>
    <col min="3" max="17" width="8.77734375" style="1" customWidth="1"/>
    <col min="18" max="18" width="5.88671875" style="1" customWidth="1"/>
    <col min="19" max="256" width="9" style="1"/>
    <col min="257" max="257" width="12.44140625" style="1" customWidth="1"/>
    <col min="258" max="258" width="6.21875" style="1" customWidth="1"/>
    <col min="259" max="259" width="11.88671875" style="1" customWidth="1"/>
    <col min="260" max="273" width="10.6640625" style="1" customWidth="1"/>
    <col min="274" max="274" width="5.88671875" style="1" customWidth="1"/>
    <col min="275" max="512" width="9" style="1"/>
    <col min="513" max="513" width="12.44140625" style="1" customWidth="1"/>
    <col min="514" max="514" width="6.21875" style="1" customWidth="1"/>
    <col min="515" max="515" width="11.88671875" style="1" customWidth="1"/>
    <col min="516" max="529" width="10.6640625" style="1" customWidth="1"/>
    <col min="530" max="530" width="5.88671875" style="1" customWidth="1"/>
    <col min="531" max="768" width="9" style="1"/>
    <col min="769" max="769" width="12.44140625" style="1" customWidth="1"/>
    <col min="770" max="770" width="6.21875" style="1" customWidth="1"/>
    <col min="771" max="771" width="11.88671875" style="1" customWidth="1"/>
    <col min="772" max="785" width="10.6640625" style="1" customWidth="1"/>
    <col min="786" max="786" width="5.88671875" style="1" customWidth="1"/>
    <col min="787" max="1024" width="9" style="1"/>
    <col min="1025" max="1025" width="12.44140625" style="1" customWidth="1"/>
    <col min="1026" max="1026" width="6.21875" style="1" customWidth="1"/>
    <col min="1027" max="1027" width="11.88671875" style="1" customWidth="1"/>
    <col min="1028" max="1041" width="10.6640625" style="1" customWidth="1"/>
    <col min="1042" max="1042" width="5.88671875" style="1" customWidth="1"/>
    <col min="1043" max="1280" width="9" style="1"/>
    <col min="1281" max="1281" width="12.44140625" style="1" customWidth="1"/>
    <col min="1282" max="1282" width="6.21875" style="1" customWidth="1"/>
    <col min="1283" max="1283" width="11.88671875" style="1" customWidth="1"/>
    <col min="1284" max="1297" width="10.6640625" style="1" customWidth="1"/>
    <col min="1298" max="1298" width="5.88671875" style="1" customWidth="1"/>
    <col min="1299" max="1536" width="9" style="1"/>
    <col min="1537" max="1537" width="12.44140625" style="1" customWidth="1"/>
    <col min="1538" max="1538" width="6.21875" style="1" customWidth="1"/>
    <col min="1539" max="1539" width="11.88671875" style="1" customWidth="1"/>
    <col min="1540" max="1553" width="10.6640625" style="1" customWidth="1"/>
    <col min="1554" max="1554" width="5.88671875" style="1" customWidth="1"/>
    <col min="1555" max="1792" width="9" style="1"/>
    <col min="1793" max="1793" width="12.44140625" style="1" customWidth="1"/>
    <col min="1794" max="1794" width="6.21875" style="1" customWidth="1"/>
    <col min="1795" max="1795" width="11.88671875" style="1" customWidth="1"/>
    <col min="1796" max="1809" width="10.6640625" style="1" customWidth="1"/>
    <col min="1810" max="1810" width="5.88671875" style="1" customWidth="1"/>
    <col min="1811" max="2048" width="9" style="1"/>
    <col min="2049" max="2049" width="12.44140625" style="1" customWidth="1"/>
    <col min="2050" max="2050" width="6.21875" style="1" customWidth="1"/>
    <col min="2051" max="2051" width="11.88671875" style="1" customWidth="1"/>
    <col min="2052" max="2065" width="10.6640625" style="1" customWidth="1"/>
    <col min="2066" max="2066" width="5.88671875" style="1" customWidth="1"/>
    <col min="2067" max="2304" width="9" style="1"/>
    <col min="2305" max="2305" width="12.44140625" style="1" customWidth="1"/>
    <col min="2306" max="2306" width="6.21875" style="1" customWidth="1"/>
    <col min="2307" max="2307" width="11.88671875" style="1" customWidth="1"/>
    <col min="2308" max="2321" width="10.6640625" style="1" customWidth="1"/>
    <col min="2322" max="2322" width="5.88671875" style="1" customWidth="1"/>
    <col min="2323" max="2560" width="9" style="1"/>
    <col min="2561" max="2561" width="12.44140625" style="1" customWidth="1"/>
    <col min="2562" max="2562" width="6.21875" style="1" customWidth="1"/>
    <col min="2563" max="2563" width="11.88671875" style="1" customWidth="1"/>
    <col min="2564" max="2577" width="10.6640625" style="1" customWidth="1"/>
    <col min="2578" max="2578" width="5.88671875" style="1" customWidth="1"/>
    <col min="2579" max="2816" width="9" style="1"/>
    <col min="2817" max="2817" width="12.44140625" style="1" customWidth="1"/>
    <col min="2818" max="2818" width="6.21875" style="1" customWidth="1"/>
    <col min="2819" max="2819" width="11.88671875" style="1" customWidth="1"/>
    <col min="2820" max="2833" width="10.6640625" style="1" customWidth="1"/>
    <col min="2834" max="2834" width="5.88671875" style="1" customWidth="1"/>
    <col min="2835" max="3072" width="9" style="1"/>
    <col min="3073" max="3073" width="12.44140625" style="1" customWidth="1"/>
    <col min="3074" max="3074" width="6.21875" style="1" customWidth="1"/>
    <col min="3075" max="3075" width="11.88671875" style="1" customWidth="1"/>
    <col min="3076" max="3089" width="10.6640625" style="1" customWidth="1"/>
    <col min="3090" max="3090" width="5.88671875" style="1" customWidth="1"/>
    <col min="3091" max="3328" width="9" style="1"/>
    <col min="3329" max="3329" width="12.44140625" style="1" customWidth="1"/>
    <col min="3330" max="3330" width="6.21875" style="1" customWidth="1"/>
    <col min="3331" max="3331" width="11.88671875" style="1" customWidth="1"/>
    <col min="3332" max="3345" width="10.6640625" style="1" customWidth="1"/>
    <col min="3346" max="3346" width="5.88671875" style="1" customWidth="1"/>
    <col min="3347" max="3584" width="9" style="1"/>
    <col min="3585" max="3585" width="12.44140625" style="1" customWidth="1"/>
    <col min="3586" max="3586" width="6.21875" style="1" customWidth="1"/>
    <col min="3587" max="3587" width="11.88671875" style="1" customWidth="1"/>
    <col min="3588" max="3601" width="10.6640625" style="1" customWidth="1"/>
    <col min="3602" max="3602" width="5.88671875" style="1" customWidth="1"/>
    <col min="3603" max="3840" width="9" style="1"/>
    <col min="3841" max="3841" width="12.44140625" style="1" customWidth="1"/>
    <col min="3842" max="3842" width="6.21875" style="1" customWidth="1"/>
    <col min="3843" max="3843" width="11.88671875" style="1" customWidth="1"/>
    <col min="3844" max="3857" width="10.6640625" style="1" customWidth="1"/>
    <col min="3858" max="3858" width="5.88671875" style="1" customWidth="1"/>
    <col min="3859" max="4096" width="9" style="1"/>
    <col min="4097" max="4097" width="12.44140625" style="1" customWidth="1"/>
    <col min="4098" max="4098" width="6.21875" style="1" customWidth="1"/>
    <col min="4099" max="4099" width="11.88671875" style="1" customWidth="1"/>
    <col min="4100" max="4113" width="10.6640625" style="1" customWidth="1"/>
    <col min="4114" max="4114" width="5.88671875" style="1" customWidth="1"/>
    <col min="4115" max="4352" width="9" style="1"/>
    <col min="4353" max="4353" width="12.44140625" style="1" customWidth="1"/>
    <col min="4354" max="4354" width="6.21875" style="1" customWidth="1"/>
    <col min="4355" max="4355" width="11.88671875" style="1" customWidth="1"/>
    <col min="4356" max="4369" width="10.6640625" style="1" customWidth="1"/>
    <col min="4370" max="4370" width="5.88671875" style="1" customWidth="1"/>
    <col min="4371" max="4608" width="9" style="1"/>
    <col min="4609" max="4609" width="12.44140625" style="1" customWidth="1"/>
    <col min="4610" max="4610" width="6.21875" style="1" customWidth="1"/>
    <col min="4611" max="4611" width="11.88671875" style="1" customWidth="1"/>
    <col min="4612" max="4625" width="10.6640625" style="1" customWidth="1"/>
    <col min="4626" max="4626" width="5.88671875" style="1" customWidth="1"/>
    <col min="4627" max="4864" width="9" style="1"/>
    <col min="4865" max="4865" width="12.44140625" style="1" customWidth="1"/>
    <col min="4866" max="4866" width="6.21875" style="1" customWidth="1"/>
    <col min="4867" max="4867" width="11.88671875" style="1" customWidth="1"/>
    <col min="4868" max="4881" width="10.6640625" style="1" customWidth="1"/>
    <col min="4882" max="4882" width="5.88671875" style="1" customWidth="1"/>
    <col min="4883" max="5120" width="9" style="1"/>
    <col min="5121" max="5121" width="12.44140625" style="1" customWidth="1"/>
    <col min="5122" max="5122" width="6.21875" style="1" customWidth="1"/>
    <col min="5123" max="5123" width="11.88671875" style="1" customWidth="1"/>
    <col min="5124" max="5137" width="10.6640625" style="1" customWidth="1"/>
    <col min="5138" max="5138" width="5.88671875" style="1" customWidth="1"/>
    <col min="5139" max="5376" width="9" style="1"/>
    <col min="5377" max="5377" width="12.44140625" style="1" customWidth="1"/>
    <col min="5378" max="5378" width="6.21875" style="1" customWidth="1"/>
    <col min="5379" max="5379" width="11.88671875" style="1" customWidth="1"/>
    <col min="5380" max="5393" width="10.6640625" style="1" customWidth="1"/>
    <col min="5394" max="5394" width="5.88671875" style="1" customWidth="1"/>
    <col min="5395" max="5632" width="9" style="1"/>
    <col min="5633" max="5633" width="12.44140625" style="1" customWidth="1"/>
    <col min="5634" max="5634" width="6.21875" style="1" customWidth="1"/>
    <col min="5635" max="5635" width="11.88671875" style="1" customWidth="1"/>
    <col min="5636" max="5649" width="10.6640625" style="1" customWidth="1"/>
    <col min="5650" max="5650" width="5.88671875" style="1" customWidth="1"/>
    <col min="5651" max="5888" width="9" style="1"/>
    <col min="5889" max="5889" width="12.44140625" style="1" customWidth="1"/>
    <col min="5890" max="5890" width="6.21875" style="1" customWidth="1"/>
    <col min="5891" max="5891" width="11.88671875" style="1" customWidth="1"/>
    <col min="5892" max="5905" width="10.6640625" style="1" customWidth="1"/>
    <col min="5906" max="5906" width="5.88671875" style="1" customWidth="1"/>
    <col min="5907" max="6144" width="9" style="1"/>
    <col min="6145" max="6145" width="12.44140625" style="1" customWidth="1"/>
    <col min="6146" max="6146" width="6.21875" style="1" customWidth="1"/>
    <col min="6147" max="6147" width="11.88671875" style="1" customWidth="1"/>
    <col min="6148" max="6161" width="10.6640625" style="1" customWidth="1"/>
    <col min="6162" max="6162" width="5.88671875" style="1" customWidth="1"/>
    <col min="6163" max="6400" width="9" style="1"/>
    <col min="6401" max="6401" width="12.44140625" style="1" customWidth="1"/>
    <col min="6402" max="6402" width="6.21875" style="1" customWidth="1"/>
    <col min="6403" max="6403" width="11.88671875" style="1" customWidth="1"/>
    <col min="6404" max="6417" width="10.6640625" style="1" customWidth="1"/>
    <col min="6418" max="6418" width="5.88671875" style="1" customWidth="1"/>
    <col min="6419" max="6656" width="9" style="1"/>
    <col min="6657" max="6657" width="12.44140625" style="1" customWidth="1"/>
    <col min="6658" max="6658" width="6.21875" style="1" customWidth="1"/>
    <col min="6659" max="6659" width="11.88671875" style="1" customWidth="1"/>
    <col min="6660" max="6673" width="10.6640625" style="1" customWidth="1"/>
    <col min="6674" max="6674" width="5.88671875" style="1" customWidth="1"/>
    <col min="6675" max="6912" width="9" style="1"/>
    <col min="6913" max="6913" width="12.44140625" style="1" customWidth="1"/>
    <col min="6914" max="6914" width="6.21875" style="1" customWidth="1"/>
    <col min="6915" max="6915" width="11.88671875" style="1" customWidth="1"/>
    <col min="6916" max="6929" width="10.6640625" style="1" customWidth="1"/>
    <col min="6930" max="6930" width="5.88671875" style="1" customWidth="1"/>
    <col min="6931" max="7168" width="9" style="1"/>
    <col min="7169" max="7169" width="12.44140625" style="1" customWidth="1"/>
    <col min="7170" max="7170" width="6.21875" style="1" customWidth="1"/>
    <col min="7171" max="7171" width="11.88671875" style="1" customWidth="1"/>
    <col min="7172" max="7185" width="10.6640625" style="1" customWidth="1"/>
    <col min="7186" max="7186" width="5.88671875" style="1" customWidth="1"/>
    <col min="7187" max="7424" width="9" style="1"/>
    <col min="7425" max="7425" width="12.44140625" style="1" customWidth="1"/>
    <col min="7426" max="7426" width="6.21875" style="1" customWidth="1"/>
    <col min="7427" max="7427" width="11.88671875" style="1" customWidth="1"/>
    <col min="7428" max="7441" width="10.6640625" style="1" customWidth="1"/>
    <col min="7442" max="7442" width="5.88671875" style="1" customWidth="1"/>
    <col min="7443" max="7680" width="9" style="1"/>
    <col min="7681" max="7681" width="12.44140625" style="1" customWidth="1"/>
    <col min="7682" max="7682" width="6.21875" style="1" customWidth="1"/>
    <col min="7683" max="7683" width="11.88671875" style="1" customWidth="1"/>
    <col min="7684" max="7697" width="10.6640625" style="1" customWidth="1"/>
    <col min="7698" max="7698" width="5.88671875" style="1" customWidth="1"/>
    <col min="7699" max="7936" width="9" style="1"/>
    <col min="7937" max="7937" width="12.44140625" style="1" customWidth="1"/>
    <col min="7938" max="7938" width="6.21875" style="1" customWidth="1"/>
    <col min="7939" max="7939" width="11.88671875" style="1" customWidth="1"/>
    <col min="7940" max="7953" width="10.6640625" style="1" customWidth="1"/>
    <col min="7954" max="7954" width="5.88671875" style="1" customWidth="1"/>
    <col min="7955" max="8192" width="9" style="1"/>
    <col min="8193" max="8193" width="12.44140625" style="1" customWidth="1"/>
    <col min="8194" max="8194" width="6.21875" style="1" customWidth="1"/>
    <col min="8195" max="8195" width="11.88671875" style="1" customWidth="1"/>
    <col min="8196" max="8209" width="10.6640625" style="1" customWidth="1"/>
    <col min="8210" max="8210" width="5.88671875" style="1" customWidth="1"/>
    <col min="8211" max="8448" width="9" style="1"/>
    <col min="8449" max="8449" width="12.44140625" style="1" customWidth="1"/>
    <col min="8450" max="8450" width="6.21875" style="1" customWidth="1"/>
    <col min="8451" max="8451" width="11.88671875" style="1" customWidth="1"/>
    <col min="8452" max="8465" width="10.6640625" style="1" customWidth="1"/>
    <col min="8466" max="8466" width="5.88671875" style="1" customWidth="1"/>
    <col min="8467" max="8704" width="9" style="1"/>
    <col min="8705" max="8705" width="12.44140625" style="1" customWidth="1"/>
    <col min="8706" max="8706" width="6.21875" style="1" customWidth="1"/>
    <col min="8707" max="8707" width="11.88671875" style="1" customWidth="1"/>
    <col min="8708" max="8721" width="10.6640625" style="1" customWidth="1"/>
    <col min="8722" max="8722" width="5.88671875" style="1" customWidth="1"/>
    <col min="8723" max="8960" width="9" style="1"/>
    <col min="8961" max="8961" width="12.44140625" style="1" customWidth="1"/>
    <col min="8962" max="8962" width="6.21875" style="1" customWidth="1"/>
    <col min="8963" max="8963" width="11.88671875" style="1" customWidth="1"/>
    <col min="8964" max="8977" width="10.6640625" style="1" customWidth="1"/>
    <col min="8978" max="8978" width="5.88671875" style="1" customWidth="1"/>
    <col min="8979" max="9216" width="9" style="1"/>
    <col min="9217" max="9217" width="12.44140625" style="1" customWidth="1"/>
    <col min="9218" max="9218" width="6.21875" style="1" customWidth="1"/>
    <col min="9219" max="9219" width="11.88671875" style="1" customWidth="1"/>
    <col min="9220" max="9233" width="10.6640625" style="1" customWidth="1"/>
    <col min="9234" max="9234" width="5.88671875" style="1" customWidth="1"/>
    <col min="9235" max="9472" width="9" style="1"/>
    <col min="9473" max="9473" width="12.44140625" style="1" customWidth="1"/>
    <col min="9474" max="9474" width="6.21875" style="1" customWidth="1"/>
    <col min="9475" max="9475" width="11.88671875" style="1" customWidth="1"/>
    <col min="9476" max="9489" width="10.6640625" style="1" customWidth="1"/>
    <col min="9490" max="9490" width="5.88671875" style="1" customWidth="1"/>
    <col min="9491" max="9728" width="9" style="1"/>
    <col min="9729" max="9729" width="12.44140625" style="1" customWidth="1"/>
    <col min="9730" max="9730" width="6.21875" style="1" customWidth="1"/>
    <col min="9731" max="9731" width="11.88671875" style="1" customWidth="1"/>
    <col min="9732" max="9745" width="10.6640625" style="1" customWidth="1"/>
    <col min="9746" max="9746" width="5.88671875" style="1" customWidth="1"/>
    <col min="9747" max="9984" width="9" style="1"/>
    <col min="9985" max="9985" width="12.44140625" style="1" customWidth="1"/>
    <col min="9986" max="9986" width="6.21875" style="1" customWidth="1"/>
    <col min="9987" max="9987" width="11.88671875" style="1" customWidth="1"/>
    <col min="9988" max="10001" width="10.6640625" style="1" customWidth="1"/>
    <col min="10002" max="10002" width="5.88671875" style="1" customWidth="1"/>
    <col min="10003" max="10240" width="9" style="1"/>
    <col min="10241" max="10241" width="12.44140625" style="1" customWidth="1"/>
    <col min="10242" max="10242" width="6.21875" style="1" customWidth="1"/>
    <col min="10243" max="10243" width="11.88671875" style="1" customWidth="1"/>
    <col min="10244" max="10257" width="10.6640625" style="1" customWidth="1"/>
    <col min="10258" max="10258" width="5.88671875" style="1" customWidth="1"/>
    <col min="10259" max="10496" width="9" style="1"/>
    <col min="10497" max="10497" width="12.44140625" style="1" customWidth="1"/>
    <col min="10498" max="10498" width="6.21875" style="1" customWidth="1"/>
    <col min="10499" max="10499" width="11.88671875" style="1" customWidth="1"/>
    <col min="10500" max="10513" width="10.6640625" style="1" customWidth="1"/>
    <col min="10514" max="10514" width="5.88671875" style="1" customWidth="1"/>
    <col min="10515" max="10752" width="9" style="1"/>
    <col min="10753" max="10753" width="12.44140625" style="1" customWidth="1"/>
    <col min="10754" max="10754" width="6.21875" style="1" customWidth="1"/>
    <col min="10755" max="10755" width="11.88671875" style="1" customWidth="1"/>
    <col min="10756" max="10769" width="10.6640625" style="1" customWidth="1"/>
    <col min="10770" max="10770" width="5.88671875" style="1" customWidth="1"/>
    <col min="10771" max="11008" width="9" style="1"/>
    <col min="11009" max="11009" width="12.44140625" style="1" customWidth="1"/>
    <col min="11010" max="11010" width="6.21875" style="1" customWidth="1"/>
    <col min="11011" max="11011" width="11.88671875" style="1" customWidth="1"/>
    <col min="11012" max="11025" width="10.6640625" style="1" customWidth="1"/>
    <col min="11026" max="11026" width="5.88671875" style="1" customWidth="1"/>
    <col min="11027" max="11264" width="9" style="1"/>
    <col min="11265" max="11265" width="12.44140625" style="1" customWidth="1"/>
    <col min="11266" max="11266" width="6.21875" style="1" customWidth="1"/>
    <col min="11267" max="11267" width="11.88671875" style="1" customWidth="1"/>
    <col min="11268" max="11281" width="10.6640625" style="1" customWidth="1"/>
    <col min="11282" max="11282" width="5.88671875" style="1" customWidth="1"/>
    <col min="11283" max="11520" width="9" style="1"/>
    <col min="11521" max="11521" width="12.44140625" style="1" customWidth="1"/>
    <col min="11522" max="11522" width="6.21875" style="1" customWidth="1"/>
    <col min="11523" max="11523" width="11.88671875" style="1" customWidth="1"/>
    <col min="11524" max="11537" width="10.6640625" style="1" customWidth="1"/>
    <col min="11538" max="11538" width="5.88671875" style="1" customWidth="1"/>
    <col min="11539" max="11776" width="9" style="1"/>
    <col min="11777" max="11777" width="12.44140625" style="1" customWidth="1"/>
    <col min="11778" max="11778" width="6.21875" style="1" customWidth="1"/>
    <col min="11779" max="11779" width="11.88671875" style="1" customWidth="1"/>
    <col min="11780" max="11793" width="10.6640625" style="1" customWidth="1"/>
    <col min="11794" max="11794" width="5.88671875" style="1" customWidth="1"/>
    <col min="11795" max="12032" width="9" style="1"/>
    <col min="12033" max="12033" width="12.44140625" style="1" customWidth="1"/>
    <col min="12034" max="12034" width="6.21875" style="1" customWidth="1"/>
    <col min="12035" max="12035" width="11.88671875" style="1" customWidth="1"/>
    <col min="12036" max="12049" width="10.6640625" style="1" customWidth="1"/>
    <col min="12050" max="12050" width="5.88671875" style="1" customWidth="1"/>
    <col min="12051" max="12288" width="9" style="1"/>
    <col min="12289" max="12289" width="12.44140625" style="1" customWidth="1"/>
    <col min="12290" max="12290" width="6.21875" style="1" customWidth="1"/>
    <col min="12291" max="12291" width="11.88671875" style="1" customWidth="1"/>
    <col min="12292" max="12305" width="10.6640625" style="1" customWidth="1"/>
    <col min="12306" max="12306" width="5.88671875" style="1" customWidth="1"/>
    <col min="12307" max="12544" width="9" style="1"/>
    <col min="12545" max="12545" width="12.44140625" style="1" customWidth="1"/>
    <col min="12546" max="12546" width="6.21875" style="1" customWidth="1"/>
    <col min="12547" max="12547" width="11.88671875" style="1" customWidth="1"/>
    <col min="12548" max="12561" width="10.6640625" style="1" customWidth="1"/>
    <col min="12562" max="12562" width="5.88671875" style="1" customWidth="1"/>
    <col min="12563" max="12800" width="9" style="1"/>
    <col min="12801" max="12801" width="12.44140625" style="1" customWidth="1"/>
    <col min="12802" max="12802" width="6.21875" style="1" customWidth="1"/>
    <col min="12803" max="12803" width="11.88671875" style="1" customWidth="1"/>
    <col min="12804" max="12817" width="10.6640625" style="1" customWidth="1"/>
    <col min="12818" max="12818" width="5.88671875" style="1" customWidth="1"/>
    <col min="12819" max="13056" width="9" style="1"/>
    <col min="13057" max="13057" width="12.44140625" style="1" customWidth="1"/>
    <col min="13058" max="13058" width="6.21875" style="1" customWidth="1"/>
    <col min="13059" max="13059" width="11.88671875" style="1" customWidth="1"/>
    <col min="13060" max="13073" width="10.6640625" style="1" customWidth="1"/>
    <col min="13074" max="13074" width="5.88671875" style="1" customWidth="1"/>
    <col min="13075" max="13312" width="9" style="1"/>
    <col min="13313" max="13313" width="12.44140625" style="1" customWidth="1"/>
    <col min="13314" max="13314" width="6.21875" style="1" customWidth="1"/>
    <col min="13315" max="13315" width="11.88671875" style="1" customWidth="1"/>
    <col min="13316" max="13329" width="10.6640625" style="1" customWidth="1"/>
    <col min="13330" max="13330" width="5.88671875" style="1" customWidth="1"/>
    <col min="13331" max="13568" width="9" style="1"/>
    <col min="13569" max="13569" width="12.44140625" style="1" customWidth="1"/>
    <col min="13570" max="13570" width="6.21875" style="1" customWidth="1"/>
    <col min="13571" max="13571" width="11.88671875" style="1" customWidth="1"/>
    <col min="13572" max="13585" width="10.6640625" style="1" customWidth="1"/>
    <col min="13586" max="13586" width="5.88671875" style="1" customWidth="1"/>
    <col min="13587" max="13824" width="9" style="1"/>
    <col min="13825" max="13825" width="12.44140625" style="1" customWidth="1"/>
    <col min="13826" max="13826" width="6.21875" style="1" customWidth="1"/>
    <col min="13827" max="13827" width="11.88671875" style="1" customWidth="1"/>
    <col min="13828" max="13841" width="10.6640625" style="1" customWidth="1"/>
    <col min="13842" max="13842" width="5.88671875" style="1" customWidth="1"/>
    <col min="13843" max="14080" width="9" style="1"/>
    <col min="14081" max="14081" width="12.44140625" style="1" customWidth="1"/>
    <col min="14082" max="14082" width="6.21875" style="1" customWidth="1"/>
    <col min="14083" max="14083" width="11.88671875" style="1" customWidth="1"/>
    <col min="14084" max="14097" width="10.6640625" style="1" customWidth="1"/>
    <col min="14098" max="14098" width="5.88671875" style="1" customWidth="1"/>
    <col min="14099" max="14336" width="9" style="1"/>
    <col min="14337" max="14337" width="12.44140625" style="1" customWidth="1"/>
    <col min="14338" max="14338" width="6.21875" style="1" customWidth="1"/>
    <col min="14339" max="14339" width="11.88671875" style="1" customWidth="1"/>
    <col min="14340" max="14353" width="10.6640625" style="1" customWidth="1"/>
    <col min="14354" max="14354" width="5.88671875" style="1" customWidth="1"/>
    <col min="14355" max="14592" width="9" style="1"/>
    <col min="14593" max="14593" width="12.44140625" style="1" customWidth="1"/>
    <col min="14594" max="14594" width="6.21875" style="1" customWidth="1"/>
    <col min="14595" max="14595" width="11.88671875" style="1" customWidth="1"/>
    <col min="14596" max="14609" width="10.6640625" style="1" customWidth="1"/>
    <col min="14610" max="14610" width="5.88671875" style="1" customWidth="1"/>
    <col min="14611" max="14848" width="9" style="1"/>
    <col min="14849" max="14849" width="12.44140625" style="1" customWidth="1"/>
    <col min="14850" max="14850" width="6.21875" style="1" customWidth="1"/>
    <col min="14851" max="14851" width="11.88671875" style="1" customWidth="1"/>
    <col min="14852" max="14865" width="10.6640625" style="1" customWidth="1"/>
    <col min="14866" max="14866" width="5.88671875" style="1" customWidth="1"/>
    <col min="14867" max="15104" width="9" style="1"/>
    <col min="15105" max="15105" width="12.44140625" style="1" customWidth="1"/>
    <col min="15106" max="15106" width="6.21875" style="1" customWidth="1"/>
    <col min="15107" max="15107" width="11.88671875" style="1" customWidth="1"/>
    <col min="15108" max="15121" width="10.6640625" style="1" customWidth="1"/>
    <col min="15122" max="15122" width="5.88671875" style="1" customWidth="1"/>
    <col min="15123" max="15360" width="9" style="1"/>
    <col min="15361" max="15361" width="12.44140625" style="1" customWidth="1"/>
    <col min="15362" max="15362" width="6.21875" style="1" customWidth="1"/>
    <col min="15363" max="15363" width="11.88671875" style="1" customWidth="1"/>
    <col min="15364" max="15377" width="10.6640625" style="1" customWidth="1"/>
    <col min="15378" max="15378" width="5.88671875" style="1" customWidth="1"/>
    <col min="15379" max="15616" width="9" style="1"/>
    <col min="15617" max="15617" width="12.44140625" style="1" customWidth="1"/>
    <col min="15618" max="15618" width="6.21875" style="1" customWidth="1"/>
    <col min="15619" max="15619" width="11.88671875" style="1" customWidth="1"/>
    <col min="15620" max="15633" width="10.6640625" style="1" customWidth="1"/>
    <col min="15634" max="15634" width="5.88671875" style="1" customWidth="1"/>
    <col min="15635" max="15872" width="9" style="1"/>
    <col min="15873" max="15873" width="12.44140625" style="1" customWidth="1"/>
    <col min="15874" max="15874" width="6.21875" style="1" customWidth="1"/>
    <col min="15875" max="15875" width="11.88671875" style="1" customWidth="1"/>
    <col min="15876" max="15889" width="10.6640625" style="1" customWidth="1"/>
    <col min="15890" max="15890" width="5.88671875" style="1" customWidth="1"/>
    <col min="15891" max="16128" width="9" style="1"/>
    <col min="16129" max="16129" width="12.44140625" style="1" customWidth="1"/>
    <col min="16130" max="16130" width="6.21875" style="1" customWidth="1"/>
    <col min="16131" max="16131" width="11.88671875" style="1" customWidth="1"/>
    <col min="16132" max="16145" width="10.6640625" style="1" customWidth="1"/>
    <col min="16146" max="16146" width="5.88671875" style="1" customWidth="1"/>
    <col min="16147" max="16384" width="9" style="1"/>
  </cols>
  <sheetData>
    <row r="1" spans="1:20" ht="26.25" customHeight="1">
      <c r="A1" s="126" t="s">
        <v>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20" ht="26.25" customHeight="1">
      <c r="A2" s="2" t="s">
        <v>40</v>
      </c>
      <c r="R2" s="3" t="s">
        <v>174</v>
      </c>
    </row>
    <row r="3" spans="1:20" ht="26.25" customHeight="1">
      <c r="A3" s="125" t="s">
        <v>14</v>
      </c>
      <c r="B3" s="125" t="s">
        <v>15</v>
      </c>
      <c r="C3" s="125" t="s">
        <v>16</v>
      </c>
      <c r="D3" s="125" t="s">
        <v>17</v>
      </c>
      <c r="E3" s="125" t="s">
        <v>18</v>
      </c>
      <c r="F3" s="125"/>
      <c r="G3" s="125" t="s">
        <v>19</v>
      </c>
      <c r="H3" s="125"/>
      <c r="I3" s="125"/>
      <c r="J3" s="125"/>
      <c r="K3" s="125"/>
      <c r="L3" s="125"/>
      <c r="M3" s="125"/>
      <c r="N3" s="125"/>
      <c r="O3" s="125" t="s">
        <v>20</v>
      </c>
      <c r="P3" s="125" t="s">
        <v>21</v>
      </c>
      <c r="Q3" s="125" t="s">
        <v>22</v>
      </c>
      <c r="R3" s="123" t="s">
        <v>23</v>
      </c>
    </row>
    <row r="4" spans="1:20" ht="26.25" customHeight="1">
      <c r="A4" s="127"/>
      <c r="B4" s="125"/>
      <c r="C4" s="125"/>
      <c r="D4" s="125"/>
      <c r="E4" s="125" t="s">
        <v>24</v>
      </c>
      <c r="F4" s="125" t="s">
        <v>25</v>
      </c>
      <c r="G4" s="125" t="s">
        <v>26</v>
      </c>
      <c r="H4" s="125"/>
      <c r="I4" s="125"/>
      <c r="J4" s="125"/>
      <c r="K4" s="125" t="s">
        <v>27</v>
      </c>
      <c r="L4" s="125"/>
      <c r="M4" s="125"/>
      <c r="N4" s="125"/>
      <c r="O4" s="125"/>
      <c r="P4" s="125"/>
      <c r="Q4" s="125"/>
      <c r="R4" s="124"/>
    </row>
    <row r="5" spans="1:20" ht="26.25" customHeight="1">
      <c r="A5" s="127"/>
      <c r="B5" s="125"/>
      <c r="C5" s="125"/>
      <c r="D5" s="125"/>
      <c r="E5" s="125"/>
      <c r="F5" s="125"/>
      <c r="G5" s="4" t="s">
        <v>28</v>
      </c>
      <c r="H5" s="4" t="s">
        <v>29</v>
      </c>
      <c r="I5" s="4" t="s">
        <v>30</v>
      </c>
      <c r="J5" s="4" t="s">
        <v>30</v>
      </c>
      <c r="K5" s="4" t="s">
        <v>30</v>
      </c>
      <c r="L5" s="4" t="s">
        <v>31</v>
      </c>
      <c r="M5" s="4" t="s">
        <v>31</v>
      </c>
      <c r="N5" s="4" t="s">
        <v>32</v>
      </c>
      <c r="O5" s="125"/>
      <c r="P5" s="125"/>
      <c r="Q5" s="125"/>
      <c r="R5" s="124"/>
    </row>
    <row r="6" spans="1:20" ht="26.25" customHeight="1">
      <c r="A6" s="127"/>
      <c r="B6" s="125"/>
      <c r="C6" s="125"/>
      <c r="D6" s="125"/>
      <c r="E6" s="125"/>
      <c r="F6" s="125"/>
      <c r="G6" s="5" t="s">
        <v>33</v>
      </c>
      <c r="H6" s="5" t="s">
        <v>33</v>
      </c>
      <c r="I6" s="5" t="s">
        <v>33</v>
      </c>
      <c r="J6" s="5" t="s">
        <v>34</v>
      </c>
      <c r="K6" s="5" t="s">
        <v>33</v>
      </c>
      <c r="L6" s="5" t="s">
        <v>33</v>
      </c>
      <c r="M6" s="5" t="s">
        <v>34</v>
      </c>
      <c r="N6" s="5" t="s">
        <v>35</v>
      </c>
      <c r="O6" s="125"/>
      <c r="P6" s="125"/>
      <c r="Q6" s="125"/>
      <c r="R6" s="124"/>
      <c r="T6" s="6"/>
    </row>
    <row r="7" spans="1:20" ht="26.25" customHeight="1">
      <c r="A7" s="120" t="s">
        <v>119</v>
      </c>
      <c r="B7" s="7" t="s">
        <v>10</v>
      </c>
      <c r="C7" s="8">
        <f>SUM(C8:C10)</f>
        <v>177</v>
      </c>
      <c r="D7" s="8">
        <f t="shared" ref="D7:R7" si="0">SUM(D8:D10)</f>
        <v>89613</v>
      </c>
      <c r="E7" s="8">
        <f t="shared" si="0"/>
        <v>58903</v>
      </c>
      <c r="F7" s="8">
        <f t="shared" si="0"/>
        <v>30710</v>
      </c>
      <c r="G7" s="8">
        <f t="shared" si="0"/>
        <v>368</v>
      </c>
      <c r="H7" s="8">
        <f t="shared" si="0"/>
        <v>7181</v>
      </c>
      <c r="I7" s="8">
        <f t="shared" si="0"/>
        <v>20971</v>
      </c>
      <c r="J7" s="8">
        <f t="shared" si="0"/>
        <v>30383</v>
      </c>
      <c r="K7" s="8">
        <f t="shared" si="0"/>
        <v>1006</v>
      </c>
      <c r="L7" s="8">
        <f t="shared" si="0"/>
        <v>7295</v>
      </c>
      <c r="M7" s="8">
        <f t="shared" si="0"/>
        <v>22409</v>
      </c>
      <c r="N7" s="8">
        <f t="shared" si="0"/>
        <v>1278</v>
      </c>
      <c r="O7" s="8">
        <f t="shared" si="0"/>
        <v>86272</v>
      </c>
      <c r="P7" s="8">
        <f t="shared" si="0"/>
        <v>3341</v>
      </c>
      <c r="Q7" s="8">
        <f t="shared" si="0"/>
        <v>28161</v>
      </c>
      <c r="R7" s="8">
        <f t="shared" si="0"/>
        <v>23</v>
      </c>
    </row>
    <row r="8" spans="1:20" ht="26.25" customHeight="1">
      <c r="A8" s="121"/>
      <c r="B8" s="4" t="s">
        <v>36</v>
      </c>
      <c r="C8" s="9">
        <v>2</v>
      </c>
      <c r="D8" s="10">
        <v>5142</v>
      </c>
      <c r="E8" s="10">
        <v>5142</v>
      </c>
      <c r="F8" s="10">
        <v>0</v>
      </c>
      <c r="G8" s="10">
        <v>0</v>
      </c>
      <c r="H8" s="10">
        <v>5142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5142</v>
      </c>
      <c r="P8" s="10">
        <v>0</v>
      </c>
      <c r="Q8" s="10">
        <v>5142</v>
      </c>
      <c r="R8" s="10">
        <v>5</v>
      </c>
    </row>
    <row r="9" spans="1:20" ht="26.25" customHeight="1">
      <c r="A9" s="121"/>
      <c r="B9" s="11" t="s">
        <v>37</v>
      </c>
      <c r="C9" s="12">
        <v>8</v>
      </c>
      <c r="D9" s="13">
        <v>10697</v>
      </c>
      <c r="E9" s="13">
        <v>10697</v>
      </c>
      <c r="F9" s="13">
        <v>0</v>
      </c>
      <c r="G9" s="13">
        <v>362</v>
      </c>
      <c r="H9" s="13">
        <v>1973</v>
      </c>
      <c r="I9" s="13">
        <v>8362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10697</v>
      </c>
      <c r="P9" s="13">
        <v>0</v>
      </c>
      <c r="Q9" s="13">
        <v>10697</v>
      </c>
      <c r="R9" s="13">
        <v>7</v>
      </c>
    </row>
    <row r="10" spans="1:20" ht="26.25" customHeight="1">
      <c r="A10" s="122"/>
      <c r="B10" s="5" t="s">
        <v>38</v>
      </c>
      <c r="C10" s="14">
        <v>167</v>
      </c>
      <c r="D10" s="15">
        <v>73774</v>
      </c>
      <c r="E10" s="15">
        <v>43064</v>
      </c>
      <c r="F10" s="15">
        <v>30710</v>
      </c>
      <c r="G10" s="15">
        <v>6</v>
      </c>
      <c r="H10" s="15">
        <v>66</v>
      </c>
      <c r="I10" s="15">
        <v>12609</v>
      </c>
      <c r="J10" s="15">
        <v>30383</v>
      </c>
      <c r="K10" s="15">
        <v>1006</v>
      </c>
      <c r="L10" s="15">
        <v>7295</v>
      </c>
      <c r="M10" s="15">
        <v>22409</v>
      </c>
      <c r="N10" s="15">
        <v>1278</v>
      </c>
      <c r="O10" s="15">
        <v>70433</v>
      </c>
      <c r="P10" s="15">
        <v>3341</v>
      </c>
      <c r="Q10" s="15">
        <v>12322</v>
      </c>
      <c r="R10" s="15">
        <v>11</v>
      </c>
    </row>
    <row r="11" spans="1:20" ht="26.25" customHeight="1">
      <c r="A11" s="120" t="s">
        <v>120</v>
      </c>
      <c r="B11" s="7" t="s">
        <v>10</v>
      </c>
      <c r="C11" s="8">
        <f>SUM(C12:C14)</f>
        <v>177</v>
      </c>
      <c r="D11" s="8">
        <f t="shared" ref="D11:R11" si="1">SUM(D12:D14)</f>
        <v>89613</v>
      </c>
      <c r="E11" s="8">
        <f t="shared" si="1"/>
        <v>58903</v>
      </c>
      <c r="F11" s="8">
        <f t="shared" si="1"/>
        <v>30710</v>
      </c>
      <c r="G11" s="8">
        <f t="shared" si="1"/>
        <v>368</v>
      </c>
      <c r="H11" s="8">
        <f t="shared" si="1"/>
        <v>7181</v>
      </c>
      <c r="I11" s="8">
        <f t="shared" si="1"/>
        <v>20971</v>
      </c>
      <c r="J11" s="8">
        <f t="shared" si="1"/>
        <v>30383</v>
      </c>
      <c r="K11" s="8">
        <f t="shared" si="1"/>
        <v>1006</v>
      </c>
      <c r="L11" s="8">
        <f t="shared" si="1"/>
        <v>7295</v>
      </c>
      <c r="M11" s="8">
        <f t="shared" si="1"/>
        <v>22409</v>
      </c>
      <c r="N11" s="8">
        <f t="shared" si="1"/>
        <v>1278</v>
      </c>
      <c r="O11" s="8">
        <f t="shared" si="1"/>
        <v>86272</v>
      </c>
      <c r="P11" s="8">
        <f t="shared" si="1"/>
        <v>3341</v>
      </c>
      <c r="Q11" s="8">
        <f t="shared" si="1"/>
        <v>28161</v>
      </c>
      <c r="R11" s="8">
        <f t="shared" si="1"/>
        <v>23</v>
      </c>
    </row>
    <row r="12" spans="1:20" ht="26.25" customHeight="1">
      <c r="A12" s="121"/>
      <c r="B12" s="4" t="s">
        <v>36</v>
      </c>
      <c r="C12" s="9">
        <v>2</v>
      </c>
      <c r="D12" s="10">
        <v>5142</v>
      </c>
      <c r="E12" s="10">
        <v>5142</v>
      </c>
      <c r="F12" s="10">
        <v>0</v>
      </c>
      <c r="G12" s="10">
        <v>0</v>
      </c>
      <c r="H12" s="10">
        <v>5142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5142</v>
      </c>
      <c r="P12" s="10">
        <v>0</v>
      </c>
      <c r="Q12" s="10">
        <v>5142</v>
      </c>
      <c r="R12" s="10">
        <v>5</v>
      </c>
    </row>
    <row r="13" spans="1:20" ht="26.25" customHeight="1">
      <c r="A13" s="121"/>
      <c r="B13" s="11" t="s">
        <v>37</v>
      </c>
      <c r="C13" s="12">
        <v>8</v>
      </c>
      <c r="D13" s="13">
        <v>10697</v>
      </c>
      <c r="E13" s="13">
        <v>10697</v>
      </c>
      <c r="F13" s="13">
        <v>0</v>
      </c>
      <c r="G13" s="13">
        <v>362</v>
      </c>
      <c r="H13" s="13">
        <v>1973</v>
      </c>
      <c r="I13" s="13">
        <v>8362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10697</v>
      </c>
      <c r="P13" s="13">
        <v>0</v>
      </c>
      <c r="Q13" s="13">
        <v>10697</v>
      </c>
      <c r="R13" s="13">
        <v>7</v>
      </c>
    </row>
    <row r="14" spans="1:20" ht="26.25" customHeight="1">
      <c r="A14" s="122"/>
      <c r="B14" s="5" t="s">
        <v>38</v>
      </c>
      <c r="C14" s="14">
        <v>167</v>
      </c>
      <c r="D14" s="15">
        <v>73774</v>
      </c>
      <c r="E14" s="15">
        <v>43064</v>
      </c>
      <c r="F14" s="15">
        <v>30710</v>
      </c>
      <c r="G14" s="15">
        <v>6</v>
      </c>
      <c r="H14" s="15">
        <v>66</v>
      </c>
      <c r="I14" s="15">
        <v>12609</v>
      </c>
      <c r="J14" s="15">
        <v>30383</v>
      </c>
      <c r="K14" s="15">
        <v>1006</v>
      </c>
      <c r="L14" s="15">
        <v>7295</v>
      </c>
      <c r="M14" s="15">
        <v>22409</v>
      </c>
      <c r="N14" s="15">
        <v>1278</v>
      </c>
      <c r="O14" s="15">
        <v>70433</v>
      </c>
      <c r="P14" s="15">
        <v>3341</v>
      </c>
      <c r="Q14" s="15">
        <v>12322</v>
      </c>
      <c r="R14" s="15">
        <v>11</v>
      </c>
    </row>
    <row r="15" spans="1:20" ht="26.25" customHeight="1">
      <c r="A15" s="120" t="s">
        <v>110</v>
      </c>
      <c r="B15" s="7" t="s">
        <v>10</v>
      </c>
      <c r="C15" s="8">
        <f>SUM(C16:C18)</f>
        <v>177</v>
      </c>
      <c r="D15" s="8">
        <f t="shared" ref="D15:R15" si="2">SUM(D16:D18)</f>
        <v>89613</v>
      </c>
      <c r="E15" s="8">
        <f t="shared" si="2"/>
        <v>58903</v>
      </c>
      <c r="F15" s="8">
        <f t="shared" si="2"/>
        <v>30710</v>
      </c>
      <c r="G15" s="8">
        <f t="shared" si="2"/>
        <v>368</v>
      </c>
      <c r="H15" s="8">
        <f t="shared" si="2"/>
        <v>7181</v>
      </c>
      <c r="I15" s="8">
        <f t="shared" si="2"/>
        <v>20971</v>
      </c>
      <c r="J15" s="8">
        <f t="shared" si="2"/>
        <v>30383</v>
      </c>
      <c r="K15" s="8">
        <f t="shared" si="2"/>
        <v>1006</v>
      </c>
      <c r="L15" s="8">
        <f t="shared" si="2"/>
        <v>7295</v>
      </c>
      <c r="M15" s="8">
        <f t="shared" si="2"/>
        <v>22409</v>
      </c>
      <c r="N15" s="8">
        <f t="shared" si="2"/>
        <v>1278</v>
      </c>
      <c r="O15" s="8">
        <f t="shared" si="2"/>
        <v>86272</v>
      </c>
      <c r="P15" s="8">
        <f t="shared" si="2"/>
        <v>3341</v>
      </c>
      <c r="Q15" s="8">
        <f t="shared" si="2"/>
        <v>28161</v>
      </c>
      <c r="R15" s="8">
        <f t="shared" si="2"/>
        <v>23</v>
      </c>
    </row>
    <row r="16" spans="1:20" ht="26.25" customHeight="1">
      <c r="A16" s="121"/>
      <c r="B16" s="4" t="s">
        <v>36</v>
      </c>
      <c r="C16" s="9">
        <v>2</v>
      </c>
      <c r="D16" s="10">
        <v>5142</v>
      </c>
      <c r="E16" s="10">
        <v>5142</v>
      </c>
      <c r="F16" s="10">
        <v>0</v>
      </c>
      <c r="G16" s="10">
        <v>0</v>
      </c>
      <c r="H16" s="10">
        <v>5142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5142</v>
      </c>
      <c r="P16" s="10">
        <v>0</v>
      </c>
      <c r="Q16" s="10">
        <v>5142</v>
      </c>
      <c r="R16" s="10">
        <v>5</v>
      </c>
    </row>
    <row r="17" spans="1:18" ht="26.25" customHeight="1">
      <c r="A17" s="121"/>
      <c r="B17" s="11" t="s">
        <v>37</v>
      </c>
      <c r="C17" s="12">
        <v>8</v>
      </c>
      <c r="D17" s="13">
        <v>10697</v>
      </c>
      <c r="E17" s="13">
        <v>10697</v>
      </c>
      <c r="F17" s="13">
        <v>0</v>
      </c>
      <c r="G17" s="13">
        <v>362</v>
      </c>
      <c r="H17" s="13">
        <v>1973</v>
      </c>
      <c r="I17" s="13">
        <v>8362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10697</v>
      </c>
      <c r="P17" s="13">
        <v>0</v>
      </c>
      <c r="Q17" s="13">
        <v>10697</v>
      </c>
      <c r="R17" s="13">
        <v>7</v>
      </c>
    </row>
    <row r="18" spans="1:18" ht="26.25" customHeight="1">
      <c r="A18" s="122"/>
      <c r="B18" s="5" t="s">
        <v>38</v>
      </c>
      <c r="C18" s="14">
        <v>167</v>
      </c>
      <c r="D18" s="15">
        <v>73774</v>
      </c>
      <c r="E18" s="15">
        <v>43064</v>
      </c>
      <c r="F18" s="15">
        <v>30710</v>
      </c>
      <c r="G18" s="15">
        <v>6</v>
      </c>
      <c r="H18" s="15">
        <v>66</v>
      </c>
      <c r="I18" s="15">
        <v>12609</v>
      </c>
      <c r="J18" s="15">
        <v>30383</v>
      </c>
      <c r="K18" s="15">
        <v>1006</v>
      </c>
      <c r="L18" s="15">
        <v>7295</v>
      </c>
      <c r="M18" s="15">
        <v>22409</v>
      </c>
      <c r="N18" s="15">
        <v>1278</v>
      </c>
      <c r="O18" s="15">
        <v>70433</v>
      </c>
      <c r="P18" s="15">
        <v>3341</v>
      </c>
      <c r="Q18" s="15">
        <v>12322</v>
      </c>
      <c r="R18" s="15">
        <v>11</v>
      </c>
    </row>
    <row r="19" spans="1:18" ht="26.25" customHeight="1">
      <c r="A19" s="120" t="s">
        <v>111</v>
      </c>
      <c r="B19" s="7" t="s">
        <v>10</v>
      </c>
      <c r="C19" s="8">
        <f>SUM(C20:C22)</f>
        <v>177</v>
      </c>
      <c r="D19" s="8">
        <f t="shared" ref="D19:R19" si="3">SUM(D20:D22)</f>
        <v>89613</v>
      </c>
      <c r="E19" s="8">
        <f t="shared" si="3"/>
        <v>58903</v>
      </c>
      <c r="F19" s="8">
        <f t="shared" si="3"/>
        <v>30710</v>
      </c>
      <c r="G19" s="8">
        <f t="shared" si="3"/>
        <v>368</v>
      </c>
      <c r="H19" s="8">
        <f t="shared" si="3"/>
        <v>7181</v>
      </c>
      <c r="I19" s="8">
        <f t="shared" si="3"/>
        <v>20971</v>
      </c>
      <c r="J19" s="8">
        <f t="shared" si="3"/>
        <v>30383</v>
      </c>
      <c r="K19" s="8">
        <f t="shared" si="3"/>
        <v>1006</v>
      </c>
      <c r="L19" s="8">
        <f t="shared" si="3"/>
        <v>7295</v>
      </c>
      <c r="M19" s="8">
        <f t="shared" si="3"/>
        <v>22409</v>
      </c>
      <c r="N19" s="8">
        <f t="shared" si="3"/>
        <v>1278</v>
      </c>
      <c r="O19" s="8">
        <f t="shared" si="3"/>
        <v>86272</v>
      </c>
      <c r="P19" s="8">
        <f t="shared" si="3"/>
        <v>3341</v>
      </c>
      <c r="Q19" s="8">
        <f t="shared" si="3"/>
        <v>28161</v>
      </c>
      <c r="R19" s="8">
        <f t="shared" si="3"/>
        <v>23</v>
      </c>
    </row>
    <row r="20" spans="1:18" ht="26.25" customHeight="1">
      <c r="A20" s="121"/>
      <c r="B20" s="4" t="s">
        <v>36</v>
      </c>
      <c r="C20" s="9">
        <v>2</v>
      </c>
      <c r="D20" s="10">
        <v>5142</v>
      </c>
      <c r="E20" s="10">
        <v>5142</v>
      </c>
      <c r="F20" s="10">
        <v>0</v>
      </c>
      <c r="G20" s="10">
        <v>0</v>
      </c>
      <c r="H20" s="10">
        <v>5142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5142</v>
      </c>
      <c r="P20" s="10">
        <v>0</v>
      </c>
      <c r="Q20" s="10">
        <v>5142</v>
      </c>
      <c r="R20" s="10">
        <v>5</v>
      </c>
    </row>
    <row r="21" spans="1:18" ht="26.25" customHeight="1">
      <c r="A21" s="121"/>
      <c r="B21" s="11" t="s">
        <v>37</v>
      </c>
      <c r="C21" s="12">
        <v>8</v>
      </c>
      <c r="D21" s="13">
        <v>10697</v>
      </c>
      <c r="E21" s="13">
        <v>10697</v>
      </c>
      <c r="F21" s="13">
        <v>0</v>
      </c>
      <c r="G21" s="13">
        <v>362</v>
      </c>
      <c r="H21" s="13">
        <v>1973</v>
      </c>
      <c r="I21" s="13">
        <v>8362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10697</v>
      </c>
      <c r="P21" s="13">
        <v>0</v>
      </c>
      <c r="Q21" s="13">
        <v>10697</v>
      </c>
      <c r="R21" s="13">
        <v>7</v>
      </c>
    </row>
    <row r="22" spans="1:18" ht="26.25" customHeight="1">
      <c r="A22" s="122"/>
      <c r="B22" s="5" t="s">
        <v>38</v>
      </c>
      <c r="C22" s="14">
        <v>167</v>
      </c>
      <c r="D22" s="15">
        <v>73774</v>
      </c>
      <c r="E22" s="15">
        <v>43064</v>
      </c>
      <c r="F22" s="15">
        <v>30710</v>
      </c>
      <c r="G22" s="15">
        <v>6</v>
      </c>
      <c r="H22" s="15">
        <v>66</v>
      </c>
      <c r="I22" s="15">
        <v>12609</v>
      </c>
      <c r="J22" s="15">
        <v>30383</v>
      </c>
      <c r="K22" s="15">
        <v>1006</v>
      </c>
      <c r="L22" s="15">
        <v>7295</v>
      </c>
      <c r="M22" s="15">
        <v>22409</v>
      </c>
      <c r="N22" s="15">
        <v>1278</v>
      </c>
      <c r="O22" s="15">
        <v>70433</v>
      </c>
      <c r="P22" s="15">
        <v>3341</v>
      </c>
      <c r="Q22" s="15">
        <v>12322</v>
      </c>
      <c r="R22" s="15">
        <v>11</v>
      </c>
    </row>
    <row r="23" spans="1:18" ht="26.25" customHeight="1">
      <c r="A23" s="120" t="s">
        <v>112</v>
      </c>
      <c r="B23" s="7" t="s">
        <v>10</v>
      </c>
      <c r="C23" s="8">
        <f>SUM(C24:C26)</f>
        <v>177</v>
      </c>
      <c r="D23" s="8">
        <f t="shared" ref="D23:R23" si="4">SUM(D24:D26)</f>
        <v>90790</v>
      </c>
      <c r="E23" s="8">
        <f t="shared" si="4"/>
        <v>60080</v>
      </c>
      <c r="F23" s="8">
        <f t="shared" si="4"/>
        <v>30710</v>
      </c>
      <c r="G23" s="8">
        <f t="shared" si="4"/>
        <v>1545</v>
      </c>
      <c r="H23" s="8">
        <f t="shared" si="4"/>
        <v>7181</v>
      </c>
      <c r="I23" s="8">
        <f t="shared" si="4"/>
        <v>20971</v>
      </c>
      <c r="J23" s="8">
        <f t="shared" si="4"/>
        <v>30383</v>
      </c>
      <c r="K23" s="8">
        <f t="shared" si="4"/>
        <v>1006</v>
      </c>
      <c r="L23" s="8">
        <f t="shared" si="4"/>
        <v>7295</v>
      </c>
      <c r="M23" s="8">
        <f t="shared" si="4"/>
        <v>22409</v>
      </c>
      <c r="N23" s="8">
        <f t="shared" si="4"/>
        <v>1278</v>
      </c>
      <c r="O23" s="8">
        <f t="shared" si="4"/>
        <v>87449</v>
      </c>
      <c r="P23" s="8">
        <f t="shared" si="4"/>
        <v>3341</v>
      </c>
      <c r="Q23" s="8">
        <f t="shared" si="4"/>
        <v>29338</v>
      </c>
      <c r="R23" s="8">
        <f t="shared" si="4"/>
        <v>23</v>
      </c>
    </row>
    <row r="24" spans="1:18" ht="26.25" customHeight="1">
      <c r="A24" s="121"/>
      <c r="B24" s="7" t="s">
        <v>36</v>
      </c>
      <c r="C24" s="16">
        <v>2</v>
      </c>
      <c r="D24" s="17">
        <v>5142</v>
      </c>
      <c r="E24" s="17">
        <v>5142</v>
      </c>
      <c r="F24" s="17">
        <v>0</v>
      </c>
      <c r="G24" s="17">
        <v>0</v>
      </c>
      <c r="H24" s="17">
        <v>5142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5142</v>
      </c>
      <c r="P24" s="17">
        <v>0</v>
      </c>
      <c r="Q24" s="17">
        <v>5142</v>
      </c>
      <c r="R24" s="17">
        <v>5</v>
      </c>
    </row>
    <row r="25" spans="1:18" ht="26.25" customHeight="1">
      <c r="A25" s="121"/>
      <c r="B25" s="7" t="s">
        <v>37</v>
      </c>
      <c r="C25" s="16">
        <v>8</v>
      </c>
      <c r="D25" s="17">
        <v>11874</v>
      </c>
      <c r="E25" s="17">
        <v>11874</v>
      </c>
      <c r="F25" s="17">
        <v>0</v>
      </c>
      <c r="G25" s="17">
        <f>362+1177</f>
        <v>1539</v>
      </c>
      <c r="H25" s="17">
        <v>1973</v>
      </c>
      <c r="I25" s="17">
        <v>8362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11874</v>
      </c>
      <c r="P25" s="17">
        <v>0</v>
      </c>
      <c r="Q25" s="17">
        <v>11874</v>
      </c>
      <c r="R25" s="17">
        <v>7</v>
      </c>
    </row>
    <row r="26" spans="1:18" ht="26.25" customHeight="1">
      <c r="A26" s="122"/>
      <c r="B26" s="7" t="s">
        <v>38</v>
      </c>
      <c r="C26" s="16">
        <v>167</v>
      </c>
      <c r="D26" s="17">
        <v>73774</v>
      </c>
      <c r="E26" s="17">
        <v>43064</v>
      </c>
      <c r="F26" s="17">
        <v>30710</v>
      </c>
      <c r="G26" s="17">
        <v>6</v>
      </c>
      <c r="H26" s="17">
        <v>66</v>
      </c>
      <c r="I26" s="17">
        <v>12609</v>
      </c>
      <c r="J26" s="17">
        <v>30383</v>
      </c>
      <c r="K26" s="17">
        <v>1006</v>
      </c>
      <c r="L26" s="17">
        <v>7295</v>
      </c>
      <c r="M26" s="17">
        <v>22409</v>
      </c>
      <c r="N26" s="17">
        <v>1278</v>
      </c>
      <c r="O26" s="17">
        <v>70433</v>
      </c>
      <c r="P26" s="17">
        <v>3341</v>
      </c>
      <c r="Q26" s="17">
        <v>12322</v>
      </c>
      <c r="R26" s="17">
        <v>11</v>
      </c>
    </row>
    <row r="27" spans="1:18" ht="26.25" customHeight="1">
      <c r="A27" s="120" t="s">
        <v>113</v>
      </c>
      <c r="B27" s="18" t="s">
        <v>115</v>
      </c>
      <c r="C27" s="19">
        <f>SUM(C28:C30)</f>
        <v>201</v>
      </c>
      <c r="D27" s="19">
        <f t="shared" ref="D27:R27" si="5">SUM(D28:D30)</f>
        <v>95419</v>
      </c>
      <c r="E27" s="19">
        <f t="shared" si="5"/>
        <v>57259.3</v>
      </c>
      <c r="F27" s="19">
        <f t="shared" si="5"/>
        <v>38159.699999999997</v>
      </c>
      <c r="G27" s="19">
        <f t="shared" si="5"/>
        <v>1574.9</v>
      </c>
      <c r="H27" s="19">
        <f t="shared" si="5"/>
        <v>7300.5</v>
      </c>
      <c r="I27" s="19">
        <f t="shared" si="5"/>
        <v>21006.6</v>
      </c>
      <c r="J27" s="19">
        <f t="shared" si="5"/>
        <v>27377.3</v>
      </c>
      <c r="K27" s="19">
        <f t="shared" si="5"/>
        <v>1677.2</v>
      </c>
      <c r="L27" s="19">
        <f t="shared" si="5"/>
        <v>10746.8</v>
      </c>
      <c r="M27" s="19">
        <f t="shared" si="5"/>
        <v>25735.7</v>
      </c>
      <c r="N27" s="19">
        <f t="shared" si="5"/>
        <v>1094.4000000000001</v>
      </c>
      <c r="O27" s="19">
        <f t="shared" si="5"/>
        <v>91982.1</v>
      </c>
      <c r="P27" s="19">
        <f t="shared" si="5"/>
        <v>3436.9</v>
      </c>
      <c r="Q27" s="19">
        <f t="shared" si="5"/>
        <v>29610.3</v>
      </c>
      <c r="R27" s="20">
        <f t="shared" si="5"/>
        <v>25</v>
      </c>
    </row>
    <row r="28" spans="1:18" ht="26.25" customHeight="1">
      <c r="A28" s="121"/>
      <c r="B28" s="18" t="s">
        <v>116</v>
      </c>
      <c r="C28" s="19">
        <v>2</v>
      </c>
      <c r="D28" s="19">
        <v>5142</v>
      </c>
      <c r="E28" s="19">
        <v>5142</v>
      </c>
      <c r="F28" s="19">
        <v>0</v>
      </c>
      <c r="G28" s="19">
        <v>0</v>
      </c>
      <c r="H28" s="19">
        <v>5142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5142</v>
      </c>
      <c r="P28" s="19">
        <v>0</v>
      </c>
      <c r="Q28" s="19">
        <v>5142</v>
      </c>
      <c r="R28" s="19">
        <v>5</v>
      </c>
    </row>
    <row r="29" spans="1:18" ht="26.25" customHeight="1">
      <c r="A29" s="121"/>
      <c r="B29" s="18" t="s">
        <v>117</v>
      </c>
      <c r="C29" s="19">
        <v>8</v>
      </c>
      <c r="D29" s="19">
        <v>11874</v>
      </c>
      <c r="E29" s="19">
        <v>11874</v>
      </c>
      <c r="F29" s="19">
        <v>0</v>
      </c>
      <c r="G29" s="19">
        <f>362+1177</f>
        <v>1539</v>
      </c>
      <c r="H29" s="19">
        <v>1973</v>
      </c>
      <c r="I29" s="19">
        <v>8362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11874</v>
      </c>
      <c r="P29" s="19">
        <v>0</v>
      </c>
      <c r="Q29" s="19">
        <v>10697</v>
      </c>
      <c r="R29" s="19">
        <v>7</v>
      </c>
    </row>
    <row r="30" spans="1:18" ht="26.25" customHeight="1">
      <c r="A30" s="122"/>
      <c r="B30" s="18" t="s">
        <v>118</v>
      </c>
      <c r="C30" s="19">
        <v>191</v>
      </c>
      <c r="D30" s="19">
        <v>78403</v>
      </c>
      <c r="E30" s="19">
        <f>G30+H30+I30+J30</f>
        <v>40243.300000000003</v>
      </c>
      <c r="F30" s="19">
        <f>D30-E30</f>
        <v>38159.699999999997</v>
      </c>
      <c r="G30" s="19">
        <v>35.9</v>
      </c>
      <c r="H30" s="19">
        <v>185.5</v>
      </c>
      <c r="I30" s="19">
        <v>12644.6</v>
      </c>
      <c r="J30" s="19">
        <v>27377.3</v>
      </c>
      <c r="K30" s="19">
        <v>1677.2</v>
      </c>
      <c r="L30" s="19">
        <v>10746.8</v>
      </c>
      <c r="M30" s="19">
        <v>25735.7</v>
      </c>
      <c r="N30" s="19">
        <v>1094.4000000000001</v>
      </c>
      <c r="O30" s="19">
        <f>951.3+17682.3+56332.5</f>
        <v>74966.100000000006</v>
      </c>
      <c r="P30" s="19">
        <v>3436.9</v>
      </c>
      <c r="Q30" s="19">
        <v>13771.3</v>
      </c>
      <c r="R30" s="19">
        <v>13</v>
      </c>
    </row>
    <row r="31" spans="1:18" ht="26.25" customHeight="1">
      <c r="A31" s="120" t="s">
        <v>114</v>
      </c>
      <c r="B31" s="18" t="s">
        <v>115</v>
      </c>
      <c r="C31" s="19">
        <f>SUM(C32:C34)</f>
        <v>201</v>
      </c>
      <c r="D31" s="19">
        <f t="shared" ref="D31:R31" si="6">SUM(D32:D34)</f>
        <v>94242</v>
      </c>
      <c r="E31" s="19">
        <f t="shared" si="6"/>
        <v>57259.3</v>
      </c>
      <c r="F31" s="19">
        <f t="shared" si="6"/>
        <v>38159.699999999997</v>
      </c>
      <c r="G31" s="19">
        <f t="shared" si="6"/>
        <v>1574.9</v>
      </c>
      <c r="H31" s="19">
        <f t="shared" si="6"/>
        <v>7300.5</v>
      </c>
      <c r="I31" s="19">
        <f t="shared" si="6"/>
        <v>21006.6</v>
      </c>
      <c r="J31" s="19">
        <f t="shared" si="6"/>
        <v>27377.3</v>
      </c>
      <c r="K31" s="19">
        <f t="shared" si="6"/>
        <v>1677.2</v>
      </c>
      <c r="L31" s="19">
        <f t="shared" si="6"/>
        <v>10746.8</v>
      </c>
      <c r="M31" s="19">
        <f t="shared" si="6"/>
        <v>25735.7</v>
      </c>
      <c r="N31" s="19">
        <f t="shared" si="6"/>
        <v>1094.4000000000001</v>
      </c>
      <c r="O31" s="19">
        <f t="shared" si="6"/>
        <v>91982.1</v>
      </c>
      <c r="P31" s="19">
        <f t="shared" si="6"/>
        <v>3436.9</v>
      </c>
      <c r="Q31" s="19">
        <f t="shared" si="6"/>
        <v>30787.3</v>
      </c>
      <c r="R31" s="19">
        <f t="shared" si="6"/>
        <v>25</v>
      </c>
    </row>
    <row r="32" spans="1:18" ht="26.25" customHeight="1">
      <c r="A32" s="121"/>
      <c r="B32" s="18" t="s">
        <v>116</v>
      </c>
      <c r="C32" s="19">
        <v>2</v>
      </c>
      <c r="D32" s="19">
        <v>5142</v>
      </c>
      <c r="E32" s="19">
        <v>5142</v>
      </c>
      <c r="F32" s="19">
        <v>0</v>
      </c>
      <c r="G32" s="19">
        <v>0</v>
      </c>
      <c r="H32" s="19">
        <v>5142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5142</v>
      </c>
      <c r="P32" s="19">
        <v>0</v>
      </c>
      <c r="Q32" s="19">
        <v>5142</v>
      </c>
      <c r="R32" s="19">
        <v>5</v>
      </c>
    </row>
    <row r="33" spans="1:18" ht="26.25" customHeight="1">
      <c r="A33" s="121"/>
      <c r="B33" s="18" t="s">
        <v>117</v>
      </c>
      <c r="C33" s="19">
        <v>8</v>
      </c>
      <c r="D33" s="19">
        <v>10697</v>
      </c>
      <c r="E33" s="19">
        <v>11874</v>
      </c>
      <c r="F33" s="19">
        <v>0</v>
      </c>
      <c r="G33" s="19">
        <f>362+1177</f>
        <v>1539</v>
      </c>
      <c r="H33" s="19">
        <v>1973</v>
      </c>
      <c r="I33" s="19">
        <v>8362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11874</v>
      </c>
      <c r="P33" s="19">
        <v>0</v>
      </c>
      <c r="Q33" s="19">
        <v>11874</v>
      </c>
      <c r="R33" s="19">
        <v>7</v>
      </c>
    </row>
    <row r="34" spans="1:18" ht="26.25" customHeight="1">
      <c r="A34" s="122"/>
      <c r="B34" s="18" t="s">
        <v>118</v>
      </c>
      <c r="C34" s="19">
        <f>C30</f>
        <v>191</v>
      </c>
      <c r="D34" s="19">
        <f t="shared" ref="D34:Q34" si="7">D30</f>
        <v>78403</v>
      </c>
      <c r="E34" s="19">
        <f t="shared" si="7"/>
        <v>40243.300000000003</v>
      </c>
      <c r="F34" s="19">
        <f t="shared" si="7"/>
        <v>38159.699999999997</v>
      </c>
      <c r="G34" s="19">
        <f t="shared" si="7"/>
        <v>35.9</v>
      </c>
      <c r="H34" s="19">
        <f t="shared" si="7"/>
        <v>185.5</v>
      </c>
      <c r="I34" s="19">
        <f t="shared" si="7"/>
        <v>12644.6</v>
      </c>
      <c r="J34" s="19">
        <f t="shared" si="7"/>
        <v>27377.3</v>
      </c>
      <c r="K34" s="19">
        <f t="shared" si="7"/>
        <v>1677.2</v>
      </c>
      <c r="L34" s="19">
        <f t="shared" si="7"/>
        <v>10746.8</v>
      </c>
      <c r="M34" s="19">
        <f t="shared" si="7"/>
        <v>25735.7</v>
      </c>
      <c r="N34" s="19">
        <f t="shared" si="7"/>
        <v>1094.4000000000001</v>
      </c>
      <c r="O34" s="19">
        <f t="shared" si="7"/>
        <v>74966.100000000006</v>
      </c>
      <c r="P34" s="19">
        <f t="shared" si="7"/>
        <v>3436.9</v>
      </c>
      <c r="Q34" s="19">
        <f t="shared" si="7"/>
        <v>13771.3</v>
      </c>
      <c r="R34" s="19">
        <f>R30</f>
        <v>13</v>
      </c>
    </row>
    <row r="35" spans="1:18" ht="26.25" customHeight="1">
      <c r="R35" s="21" t="s">
        <v>121</v>
      </c>
    </row>
  </sheetData>
  <mergeCells count="22">
    <mergeCell ref="A1:R1"/>
    <mergeCell ref="A3:A6"/>
    <mergeCell ref="B3:B6"/>
    <mergeCell ref="C3:C6"/>
    <mergeCell ref="D3:D6"/>
    <mergeCell ref="E3:F3"/>
    <mergeCell ref="G3:N3"/>
    <mergeCell ref="O3:O6"/>
    <mergeCell ref="P3:P6"/>
    <mergeCell ref="Q3:Q6"/>
    <mergeCell ref="A31:A34"/>
    <mergeCell ref="R3:R6"/>
    <mergeCell ref="E4:E6"/>
    <mergeCell ref="F4:F6"/>
    <mergeCell ref="G4:J4"/>
    <mergeCell ref="K4:N4"/>
    <mergeCell ref="A7:A10"/>
    <mergeCell ref="A11:A14"/>
    <mergeCell ref="A15:A18"/>
    <mergeCell ref="A19:A22"/>
    <mergeCell ref="A23:A26"/>
    <mergeCell ref="A27:A30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4" fitToHeight="0" orientation="landscape" r:id="rId1"/>
  <headerFooter alignWithMargins="0"/>
  <rowBreaks count="1" manualBreakCount="1">
    <brk id="22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93BE-98D2-49FC-BCDB-BF64D131AA11}">
  <dimension ref="A1:C19"/>
  <sheetViews>
    <sheetView view="pageBreakPreview" topLeftCell="A9" zoomScaleNormal="100" zoomScaleSheetLayoutView="100" workbookViewId="0">
      <selection activeCell="C19" sqref="C19"/>
    </sheetView>
  </sheetViews>
  <sheetFormatPr defaultColWidth="9" defaultRowHeight="26.25" customHeight="1"/>
  <cols>
    <col min="1" max="1" width="11.21875" style="22" bestFit="1" customWidth="1"/>
    <col min="2" max="2" width="21.6640625" style="22" bestFit="1" customWidth="1"/>
    <col min="3" max="255" width="9" style="22"/>
    <col min="256" max="256" width="11.21875" style="22" bestFit="1" customWidth="1"/>
    <col min="257" max="257" width="21.6640625" style="22" bestFit="1" customWidth="1"/>
    <col min="258" max="511" width="9" style="22"/>
    <col min="512" max="512" width="11.21875" style="22" bestFit="1" customWidth="1"/>
    <col min="513" max="513" width="21.6640625" style="22" bestFit="1" customWidth="1"/>
    <col min="514" max="767" width="9" style="22"/>
    <col min="768" max="768" width="11.21875" style="22" bestFit="1" customWidth="1"/>
    <col min="769" max="769" width="21.6640625" style="22" bestFit="1" customWidth="1"/>
    <col min="770" max="1023" width="9" style="22"/>
    <col min="1024" max="1024" width="11.21875" style="22" bestFit="1" customWidth="1"/>
    <col min="1025" max="1025" width="21.6640625" style="22" bestFit="1" customWidth="1"/>
    <col min="1026" max="1279" width="9" style="22"/>
    <col min="1280" max="1280" width="11.21875" style="22" bestFit="1" customWidth="1"/>
    <col min="1281" max="1281" width="21.6640625" style="22" bestFit="1" customWidth="1"/>
    <col min="1282" max="1535" width="9" style="22"/>
    <col min="1536" max="1536" width="11.21875" style="22" bestFit="1" customWidth="1"/>
    <col min="1537" max="1537" width="21.6640625" style="22" bestFit="1" customWidth="1"/>
    <col min="1538" max="1791" width="9" style="22"/>
    <col min="1792" max="1792" width="11.21875" style="22" bestFit="1" customWidth="1"/>
    <col min="1793" max="1793" width="21.6640625" style="22" bestFit="1" customWidth="1"/>
    <col min="1794" max="2047" width="9" style="22"/>
    <col min="2048" max="2048" width="11.21875" style="22" bestFit="1" customWidth="1"/>
    <col min="2049" max="2049" width="21.6640625" style="22" bestFit="1" customWidth="1"/>
    <col min="2050" max="2303" width="9" style="22"/>
    <col min="2304" max="2304" width="11.21875" style="22" bestFit="1" customWidth="1"/>
    <col min="2305" max="2305" width="21.6640625" style="22" bestFit="1" customWidth="1"/>
    <col min="2306" max="2559" width="9" style="22"/>
    <col min="2560" max="2560" width="11.21875" style="22" bestFit="1" customWidth="1"/>
    <col min="2561" max="2561" width="21.6640625" style="22" bestFit="1" customWidth="1"/>
    <col min="2562" max="2815" width="9" style="22"/>
    <col min="2816" max="2816" width="11.21875" style="22" bestFit="1" customWidth="1"/>
    <col min="2817" max="2817" width="21.6640625" style="22" bestFit="1" customWidth="1"/>
    <col min="2818" max="3071" width="9" style="22"/>
    <col min="3072" max="3072" width="11.21875" style="22" bestFit="1" customWidth="1"/>
    <col min="3073" max="3073" width="21.6640625" style="22" bestFit="1" customWidth="1"/>
    <col min="3074" max="3327" width="9" style="22"/>
    <col min="3328" max="3328" width="11.21875" style="22" bestFit="1" customWidth="1"/>
    <col min="3329" max="3329" width="21.6640625" style="22" bestFit="1" customWidth="1"/>
    <col min="3330" max="3583" width="9" style="22"/>
    <col min="3584" max="3584" width="11.21875" style="22" bestFit="1" customWidth="1"/>
    <col min="3585" max="3585" width="21.6640625" style="22" bestFit="1" customWidth="1"/>
    <col min="3586" max="3839" width="9" style="22"/>
    <col min="3840" max="3840" width="11.21875" style="22" bestFit="1" customWidth="1"/>
    <col min="3841" max="3841" width="21.6640625" style="22" bestFit="1" customWidth="1"/>
    <col min="3842" max="4095" width="9" style="22"/>
    <col min="4096" max="4096" width="11.21875" style="22" bestFit="1" customWidth="1"/>
    <col min="4097" max="4097" width="21.6640625" style="22" bestFit="1" customWidth="1"/>
    <col min="4098" max="4351" width="9" style="22"/>
    <col min="4352" max="4352" width="11.21875" style="22" bestFit="1" customWidth="1"/>
    <col min="4353" max="4353" width="21.6640625" style="22" bestFit="1" customWidth="1"/>
    <col min="4354" max="4607" width="9" style="22"/>
    <col min="4608" max="4608" width="11.21875" style="22" bestFit="1" customWidth="1"/>
    <col min="4609" max="4609" width="21.6640625" style="22" bestFit="1" customWidth="1"/>
    <col min="4610" max="4863" width="9" style="22"/>
    <col min="4864" max="4864" width="11.21875" style="22" bestFit="1" customWidth="1"/>
    <col min="4865" max="4865" width="21.6640625" style="22" bestFit="1" customWidth="1"/>
    <col min="4866" max="5119" width="9" style="22"/>
    <col min="5120" max="5120" width="11.21875" style="22" bestFit="1" customWidth="1"/>
    <col min="5121" max="5121" width="21.6640625" style="22" bestFit="1" customWidth="1"/>
    <col min="5122" max="5375" width="9" style="22"/>
    <col min="5376" max="5376" width="11.21875" style="22" bestFit="1" customWidth="1"/>
    <col min="5377" max="5377" width="21.6640625" style="22" bestFit="1" customWidth="1"/>
    <col min="5378" max="5631" width="9" style="22"/>
    <col min="5632" max="5632" width="11.21875" style="22" bestFit="1" customWidth="1"/>
    <col min="5633" max="5633" width="21.6640625" style="22" bestFit="1" customWidth="1"/>
    <col min="5634" max="5887" width="9" style="22"/>
    <col min="5888" max="5888" width="11.21875" style="22" bestFit="1" customWidth="1"/>
    <col min="5889" max="5889" width="21.6640625" style="22" bestFit="1" customWidth="1"/>
    <col min="5890" max="6143" width="9" style="22"/>
    <col min="6144" max="6144" width="11.21875" style="22" bestFit="1" customWidth="1"/>
    <col min="6145" max="6145" width="21.6640625" style="22" bestFit="1" customWidth="1"/>
    <col min="6146" max="6399" width="9" style="22"/>
    <col min="6400" max="6400" width="11.21875" style="22" bestFit="1" customWidth="1"/>
    <col min="6401" max="6401" width="21.6640625" style="22" bestFit="1" customWidth="1"/>
    <col min="6402" max="6655" width="9" style="22"/>
    <col min="6656" max="6656" width="11.21875" style="22" bestFit="1" customWidth="1"/>
    <col min="6657" max="6657" width="21.6640625" style="22" bestFit="1" customWidth="1"/>
    <col min="6658" max="6911" width="9" style="22"/>
    <col min="6912" max="6912" width="11.21875" style="22" bestFit="1" customWidth="1"/>
    <col min="6913" max="6913" width="21.6640625" style="22" bestFit="1" customWidth="1"/>
    <col min="6914" max="7167" width="9" style="22"/>
    <col min="7168" max="7168" width="11.21875" style="22" bestFit="1" customWidth="1"/>
    <col min="7169" max="7169" width="21.6640625" style="22" bestFit="1" customWidth="1"/>
    <col min="7170" max="7423" width="9" style="22"/>
    <col min="7424" max="7424" width="11.21875" style="22" bestFit="1" customWidth="1"/>
    <col min="7425" max="7425" width="21.6640625" style="22" bestFit="1" customWidth="1"/>
    <col min="7426" max="7679" width="9" style="22"/>
    <col min="7680" max="7680" width="11.21875" style="22" bestFit="1" customWidth="1"/>
    <col min="7681" max="7681" width="21.6640625" style="22" bestFit="1" customWidth="1"/>
    <col min="7682" max="7935" width="9" style="22"/>
    <col min="7936" max="7936" width="11.21875" style="22" bestFit="1" customWidth="1"/>
    <col min="7937" max="7937" width="21.6640625" style="22" bestFit="1" customWidth="1"/>
    <col min="7938" max="8191" width="9" style="22"/>
    <col min="8192" max="8192" width="11.21875" style="22" bestFit="1" customWidth="1"/>
    <col min="8193" max="8193" width="21.6640625" style="22" bestFit="1" customWidth="1"/>
    <col min="8194" max="8447" width="9" style="22"/>
    <col min="8448" max="8448" width="11.21875" style="22" bestFit="1" customWidth="1"/>
    <col min="8449" max="8449" width="21.6640625" style="22" bestFit="1" customWidth="1"/>
    <col min="8450" max="8703" width="9" style="22"/>
    <col min="8704" max="8704" width="11.21875" style="22" bestFit="1" customWidth="1"/>
    <col min="8705" max="8705" width="21.6640625" style="22" bestFit="1" customWidth="1"/>
    <col min="8706" max="8959" width="9" style="22"/>
    <col min="8960" max="8960" width="11.21875" style="22" bestFit="1" customWidth="1"/>
    <col min="8961" max="8961" width="21.6640625" style="22" bestFit="1" customWidth="1"/>
    <col min="8962" max="9215" width="9" style="22"/>
    <col min="9216" max="9216" width="11.21875" style="22" bestFit="1" customWidth="1"/>
    <col min="9217" max="9217" width="21.6640625" style="22" bestFit="1" customWidth="1"/>
    <col min="9218" max="9471" width="9" style="22"/>
    <col min="9472" max="9472" width="11.21875" style="22" bestFit="1" customWidth="1"/>
    <col min="9473" max="9473" width="21.6640625" style="22" bestFit="1" customWidth="1"/>
    <col min="9474" max="9727" width="9" style="22"/>
    <col min="9728" max="9728" width="11.21875" style="22" bestFit="1" customWidth="1"/>
    <col min="9729" max="9729" width="21.6640625" style="22" bestFit="1" customWidth="1"/>
    <col min="9730" max="9983" width="9" style="22"/>
    <col min="9984" max="9984" width="11.21875" style="22" bestFit="1" customWidth="1"/>
    <col min="9985" max="9985" width="21.6640625" style="22" bestFit="1" customWidth="1"/>
    <col min="9986" max="10239" width="9" style="22"/>
    <col min="10240" max="10240" width="11.21875" style="22" bestFit="1" customWidth="1"/>
    <col min="10241" max="10241" width="21.6640625" style="22" bestFit="1" customWidth="1"/>
    <col min="10242" max="10495" width="9" style="22"/>
    <col min="10496" max="10496" width="11.21875" style="22" bestFit="1" customWidth="1"/>
    <col min="10497" max="10497" width="21.6640625" style="22" bestFit="1" customWidth="1"/>
    <col min="10498" max="10751" width="9" style="22"/>
    <col min="10752" max="10752" width="11.21875" style="22" bestFit="1" customWidth="1"/>
    <col min="10753" max="10753" width="21.6640625" style="22" bestFit="1" customWidth="1"/>
    <col min="10754" max="11007" width="9" style="22"/>
    <col min="11008" max="11008" width="11.21875" style="22" bestFit="1" customWidth="1"/>
    <col min="11009" max="11009" width="21.6640625" style="22" bestFit="1" customWidth="1"/>
    <col min="11010" max="11263" width="9" style="22"/>
    <col min="11264" max="11264" width="11.21875" style="22" bestFit="1" customWidth="1"/>
    <col min="11265" max="11265" width="21.6640625" style="22" bestFit="1" customWidth="1"/>
    <col min="11266" max="11519" width="9" style="22"/>
    <col min="11520" max="11520" width="11.21875" style="22" bestFit="1" customWidth="1"/>
    <col min="11521" max="11521" width="21.6640625" style="22" bestFit="1" customWidth="1"/>
    <col min="11522" max="11775" width="9" style="22"/>
    <col min="11776" max="11776" width="11.21875" style="22" bestFit="1" customWidth="1"/>
    <col min="11777" max="11777" width="21.6640625" style="22" bestFit="1" customWidth="1"/>
    <col min="11778" max="12031" width="9" style="22"/>
    <col min="12032" max="12032" width="11.21875" style="22" bestFit="1" customWidth="1"/>
    <col min="12033" max="12033" width="21.6640625" style="22" bestFit="1" customWidth="1"/>
    <col min="12034" max="12287" width="9" style="22"/>
    <col min="12288" max="12288" width="11.21875" style="22" bestFit="1" customWidth="1"/>
    <col min="12289" max="12289" width="21.6640625" style="22" bestFit="1" customWidth="1"/>
    <col min="12290" max="12543" width="9" style="22"/>
    <col min="12544" max="12544" width="11.21875" style="22" bestFit="1" customWidth="1"/>
    <col min="12545" max="12545" width="21.6640625" style="22" bestFit="1" customWidth="1"/>
    <col min="12546" max="12799" width="9" style="22"/>
    <col min="12800" max="12800" width="11.21875" style="22" bestFit="1" customWidth="1"/>
    <col min="12801" max="12801" width="21.6640625" style="22" bestFit="1" customWidth="1"/>
    <col min="12802" max="13055" width="9" style="22"/>
    <col min="13056" max="13056" width="11.21875" style="22" bestFit="1" customWidth="1"/>
    <col min="13057" max="13057" width="21.6640625" style="22" bestFit="1" customWidth="1"/>
    <col min="13058" max="13311" width="9" style="22"/>
    <col min="13312" max="13312" width="11.21875" style="22" bestFit="1" customWidth="1"/>
    <col min="13313" max="13313" width="21.6640625" style="22" bestFit="1" customWidth="1"/>
    <col min="13314" max="13567" width="9" style="22"/>
    <col min="13568" max="13568" width="11.21875" style="22" bestFit="1" customWidth="1"/>
    <col min="13569" max="13569" width="21.6640625" style="22" bestFit="1" customWidth="1"/>
    <col min="13570" max="13823" width="9" style="22"/>
    <col min="13824" max="13824" width="11.21875" style="22" bestFit="1" customWidth="1"/>
    <col min="13825" max="13825" width="21.6640625" style="22" bestFit="1" customWidth="1"/>
    <col min="13826" max="14079" width="9" style="22"/>
    <col min="14080" max="14080" width="11.21875" style="22" bestFit="1" customWidth="1"/>
    <col min="14081" max="14081" width="21.6640625" style="22" bestFit="1" customWidth="1"/>
    <col min="14082" max="14335" width="9" style="22"/>
    <col min="14336" max="14336" width="11.21875" style="22" bestFit="1" customWidth="1"/>
    <col min="14337" max="14337" width="21.6640625" style="22" bestFit="1" customWidth="1"/>
    <col min="14338" max="14591" width="9" style="22"/>
    <col min="14592" max="14592" width="11.21875" style="22" bestFit="1" customWidth="1"/>
    <col min="14593" max="14593" width="21.6640625" style="22" bestFit="1" customWidth="1"/>
    <col min="14594" max="14847" width="9" style="22"/>
    <col min="14848" max="14848" width="11.21875" style="22" bestFit="1" customWidth="1"/>
    <col min="14849" max="14849" width="21.6640625" style="22" bestFit="1" customWidth="1"/>
    <col min="14850" max="15103" width="9" style="22"/>
    <col min="15104" max="15104" width="11.21875" style="22" bestFit="1" customWidth="1"/>
    <col min="15105" max="15105" width="21.6640625" style="22" bestFit="1" customWidth="1"/>
    <col min="15106" max="15359" width="9" style="22"/>
    <col min="15360" max="15360" width="11.21875" style="22" bestFit="1" customWidth="1"/>
    <col min="15361" max="15361" width="21.6640625" style="22" bestFit="1" customWidth="1"/>
    <col min="15362" max="15615" width="9" style="22"/>
    <col min="15616" max="15616" width="11.21875" style="22" bestFit="1" customWidth="1"/>
    <col min="15617" max="15617" width="21.6640625" style="22" bestFit="1" customWidth="1"/>
    <col min="15618" max="15871" width="9" style="22"/>
    <col min="15872" max="15872" width="11.21875" style="22" bestFit="1" customWidth="1"/>
    <col min="15873" max="15873" width="21.6640625" style="22" bestFit="1" customWidth="1"/>
    <col min="15874" max="16127" width="9" style="22"/>
    <col min="16128" max="16128" width="11.21875" style="22" bestFit="1" customWidth="1"/>
    <col min="16129" max="16129" width="21.6640625" style="22" bestFit="1" customWidth="1"/>
    <col min="16130" max="16384" width="9" style="22"/>
  </cols>
  <sheetData>
    <row r="1" spans="1:3" ht="26.25" customHeight="1">
      <c r="A1" s="128" t="s">
        <v>122</v>
      </c>
      <c r="B1" s="128"/>
      <c r="C1" s="128"/>
    </row>
    <row r="3" spans="1:3" ht="24" customHeight="1">
      <c r="A3" s="23" t="s">
        <v>40</v>
      </c>
      <c r="C3" s="24" t="s">
        <v>173</v>
      </c>
    </row>
    <row r="4" spans="1:3" ht="24" customHeight="1">
      <c r="A4" s="129" t="s">
        <v>41</v>
      </c>
      <c r="B4" s="129"/>
      <c r="C4" s="25" t="s">
        <v>42</v>
      </c>
    </row>
    <row r="5" spans="1:3" ht="24" customHeight="1">
      <c r="A5" s="129" t="s">
        <v>43</v>
      </c>
      <c r="B5" s="26" t="s">
        <v>44</v>
      </c>
      <c r="C5" s="27">
        <v>3192</v>
      </c>
    </row>
    <row r="6" spans="1:3" ht="24" customHeight="1">
      <c r="A6" s="129"/>
      <c r="B6" s="28" t="s">
        <v>45</v>
      </c>
      <c r="C6" s="29">
        <v>1950</v>
      </c>
    </row>
    <row r="7" spans="1:3" ht="24" customHeight="1">
      <c r="A7" s="129"/>
      <c r="B7" s="28" t="s">
        <v>46</v>
      </c>
      <c r="C7" s="30">
        <v>3446</v>
      </c>
    </row>
    <row r="8" spans="1:3" ht="24" customHeight="1">
      <c r="A8" s="129"/>
      <c r="B8" s="31" t="s">
        <v>47</v>
      </c>
      <c r="C8" s="32">
        <f>SUM(C5:C7)</f>
        <v>8588</v>
      </c>
    </row>
    <row r="9" spans="1:3" ht="24" customHeight="1">
      <c r="A9" s="129" t="s">
        <v>48</v>
      </c>
      <c r="B9" s="26" t="s">
        <v>49</v>
      </c>
      <c r="C9" s="33">
        <v>1640</v>
      </c>
    </row>
    <row r="10" spans="1:3" ht="24" customHeight="1">
      <c r="A10" s="129"/>
      <c r="B10" s="28" t="s">
        <v>50</v>
      </c>
      <c r="C10" s="34">
        <v>151</v>
      </c>
    </row>
    <row r="11" spans="1:3" ht="24" customHeight="1">
      <c r="A11" s="129"/>
      <c r="B11" s="28" t="s">
        <v>51</v>
      </c>
      <c r="C11" s="34">
        <v>316</v>
      </c>
    </row>
    <row r="12" spans="1:3" ht="24" customHeight="1">
      <c r="A12" s="129"/>
      <c r="B12" s="28" t="s">
        <v>52</v>
      </c>
      <c r="C12" s="34">
        <v>2454</v>
      </c>
    </row>
    <row r="13" spans="1:3" ht="24" customHeight="1">
      <c r="A13" s="129"/>
      <c r="B13" s="28" t="s">
        <v>53</v>
      </c>
      <c r="C13" s="34">
        <v>1086</v>
      </c>
    </row>
    <row r="14" spans="1:3" ht="24" customHeight="1">
      <c r="A14" s="129"/>
      <c r="B14" s="31" t="s">
        <v>47</v>
      </c>
      <c r="C14" s="32">
        <f>SUM(C9:C13)</f>
        <v>5647</v>
      </c>
    </row>
    <row r="15" spans="1:3" ht="24" customHeight="1">
      <c r="A15" s="129" t="s">
        <v>54</v>
      </c>
      <c r="B15" s="26" t="s">
        <v>55</v>
      </c>
      <c r="C15" s="33">
        <v>4329</v>
      </c>
    </row>
    <row r="16" spans="1:3" ht="24" customHeight="1">
      <c r="A16" s="129"/>
      <c r="B16" s="28" t="s">
        <v>56</v>
      </c>
      <c r="C16" s="34">
        <v>932</v>
      </c>
    </row>
    <row r="17" spans="1:3" ht="24" customHeight="1">
      <c r="A17" s="129"/>
      <c r="B17" s="35" t="s">
        <v>57</v>
      </c>
      <c r="C17" s="36">
        <v>966</v>
      </c>
    </row>
    <row r="18" spans="1:3" ht="24" customHeight="1">
      <c r="A18" s="129"/>
      <c r="B18" s="31" t="s">
        <v>47</v>
      </c>
      <c r="C18" s="32">
        <f>SUM(C15:C17)</f>
        <v>6227</v>
      </c>
    </row>
    <row r="19" spans="1:3" ht="24" customHeight="1">
      <c r="C19" s="37" t="s">
        <v>39</v>
      </c>
    </row>
  </sheetData>
  <mergeCells count="5">
    <mergeCell ref="A1:C1"/>
    <mergeCell ref="A4:B4"/>
    <mergeCell ref="A5:A8"/>
    <mergeCell ref="A9:A14"/>
    <mergeCell ref="A15:A1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01B9-2EB6-4C07-8BBD-C2806AA96700}">
  <dimension ref="A1:AD16"/>
  <sheetViews>
    <sheetView view="pageBreakPreview" topLeftCell="A9" zoomScaleNormal="85" zoomScaleSheetLayoutView="100" workbookViewId="0">
      <selection activeCell="Q16" sqref="Q16"/>
    </sheetView>
  </sheetViews>
  <sheetFormatPr defaultColWidth="9" defaultRowHeight="26.25" customHeight="1"/>
  <cols>
    <col min="1" max="1" width="10" style="22" customWidth="1"/>
    <col min="2" max="5" width="7.77734375" style="22" customWidth="1"/>
    <col min="6" max="9" width="7.33203125" style="22" customWidth="1"/>
    <col min="10" max="13" width="7.77734375" style="22" customWidth="1"/>
    <col min="14" max="15" width="7.33203125" style="22" customWidth="1"/>
    <col min="16" max="17" width="7.77734375" style="22" customWidth="1"/>
    <col min="18" max="256" width="9" style="22"/>
    <col min="257" max="257" width="10" style="22" customWidth="1"/>
    <col min="258" max="258" width="10.109375" style="22" bestFit="1" customWidth="1"/>
    <col min="259" max="512" width="9" style="22"/>
    <col min="513" max="513" width="10" style="22" customWidth="1"/>
    <col min="514" max="514" width="10.109375" style="22" bestFit="1" customWidth="1"/>
    <col min="515" max="768" width="9" style="22"/>
    <col min="769" max="769" width="10" style="22" customWidth="1"/>
    <col min="770" max="770" width="10.109375" style="22" bestFit="1" customWidth="1"/>
    <col min="771" max="1024" width="9" style="22"/>
    <col min="1025" max="1025" width="10" style="22" customWidth="1"/>
    <col min="1026" max="1026" width="10.109375" style="22" bestFit="1" customWidth="1"/>
    <col min="1027" max="1280" width="9" style="22"/>
    <col min="1281" max="1281" width="10" style="22" customWidth="1"/>
    <col min="1282" max="1282" width="10.109375" style="22" bestFit="1" customWidth="1"/>
    <col min="1283" max="1536" width="9" style="22"/>
    <col min="1537" max="1537" width="10" style="22" customWidth="1"/>
    <col min="1538" max="1538" width="10.109375" style="22" bestFit="1" customWidth="1"/>
    <col min="1539" max="1792" width="9" style="22"/>
    <col min="1793" max="1793" width="10" style="22" customWidth="1"/>
    <col min="1794" max="1794" width="10.109375" style="22" bestFit="1" customWidth="1"/>
    <col min="1795" max="2048" width="9" style="22"/>
    <col min="2049" max="2049" width="10" style="22" customWidth="1"/>
    <col min="2050" max="2050" width="10.109375" style="22" bestFit="1" customWidth="1"/>
    <col min="2051" max="2304" width="9" style="22"/>
    <col min="2305" max="2305" width="10" style="22" customWidth="1"/>
    <col min="2306" max="2306" width="10.109375" style="22" bestFit="1" customWidth="1"/>
    <col min="2307" max="2560" width="9" style="22"/>
    <col min="2561" max="2561" width="10" style="22" customWidth="1"/>
    <col min="2562" max="2562" width="10.109375" style="22" bestFit="1" customWidth="1"/>
    <col min="2563" max="2816" width="9" style="22"/>
    <col min="2817" max="2817" width="10" style="22" customWidth="1"/>
    <col min="2818" max="2818" width="10.109375" style="22" bestFit="1" customWidth="1"/>
    <col min="2819" max="3072" width="9" style="22"/>
    <col min="3073" max="3073" width="10" style="22" customWidth="1"/>
    <col min="3074" max="3074" width="10.109375" style="22" bestFit="1" customWidth="1"/>
    <col min="3075" max="3328" width="9" style="22"/>
    <col min="3329" max="3329" width="10" style="22" customWidth="1"/>
    <col min="3330" max="3330" width="10.109375" style="22" bestFit="1" customWidth="1"/>
    <col min="3331" max="3584" width="9" style="22"/>
    <col min="3585" max="3585" width="10" style="22" customWidth="1"/>
    <col min="3586" max="3586" width="10.109375" style="22" bestFit="1" customWidth="1"/>
    <col min="3587" max="3840" width="9" style="22"/>
    <col min="3841" max="3841" width="10" style="22" customWidth="1"/>
    <col min="3842" max="3842" width="10.109375" style="22" bestFit="1" customWidth="1"/>
    <col min="3843" max="4096" width="9" style="22"/>
    <col min="4097" max="4097" width="10" style="22" customWidth="1"/>
    <col min="4098" max="4098" width="10.109375" style="22" bestFit="1" customWidth="1"/>
    <col min="4099" max="4352" width="9" style="22"/>
    <col min="4353" max="4353" width="10" style="22" customWidth="1"/>
    <col min="4354" max="4354" width="10.109375" style="22" bestFit="1" customWidth="1"/>
    <col min="4355" max="4608" width="9" style="22"/>
    <col min="4609" max="4609" width="10" style="22" customWidth="1"/>
    <col min="4610" max="4610" width="10.109375" style="22" bestFit="1" customWidth="1"/>
    <col min="4611" max="4864" width="9" style="22"/>
    <col min="4865" max="4865" width="10" style="22" customWidth="1"/>
    <col min="4866" max="4866" width="10.109375" style="22" bestFit="1" customWidth="1"/>
    <col min="4867" max="5120" width="9" style="22"/>
    <col min="5121" max="5121" width="10" style="22" customWidth="1"/>
    <col min="5122" max="5122" width="10.109375" style="22" bestFit="1" customWidth="1"/>
    <col min="5123" max="5376" width="9" style="22"/>
    <col min="5377" max="5377" width="10" style="22" customWidth="1"/>
    <col min="5378" max="5378" width="10.109375" style="22" bestFit="1" customWidth="1"/>
    <col min="5379" max="5632" width="9" style="22"/>
    <col min="5633" max="5633" width="10" style="22" customWidth="1"/>
    <col min="5634" max="5634" width="10.109375" style="22" bestFit="1" customWidth="1"/>
    <col min="5635" max="5888" width="9" style="22"/>
    <col min="5889" max="5889" width="10" style="22" customWidth="1"/>
    <col min="5890" max="5890" width="10.109375" style="22" bestFit="1" customWidth="1"/>
    <col min="5891" max="6144" width="9" style="22"/>
    <col min="6145" max="6145" width="10" style="22" customWidth="1"/>
    <col min="6146" max="6146" width="10.109375" style="22" bestFit="1" customWidth="1"/>
    <col min="6147" max="6400" width="9" style="22"/>
    <col min="6401" max="6401" width="10" style="22" customWidth="1"/>
    <col min="6402" max="6402" width="10.109375" style="22" bestFit="1" customWidth="1"/>
    <col min="6403" max="6656" width="9" style="22"/>
    <col min="6657" max="6657" width="10" style="22" customWidth="1"/>
    <col min="6658" max="6658" width="10.109375" style="22" bestFit="1" customWidth="1"/>
    <col min="6659" max="6912" width="9" style="22"/>
    <col min="6913" max="6913" width="10" style="22" customWidth="1"/>
    <col min="6914" max="6914" width="10.109375" style="22" bestFit="1" customWidth="1"/>
    <col min="6915" max="7168" width="9" style="22"/>
    <col min="7169" max="7169" width="10" style="22" customWidth="1"/>
    <col min="7170" max="7170" width="10.109375" style="22" bestFit="1" customWidth="1"/>
    <col min="7171" max="7424" width="9" style="22"/>
    <col min="7425" max="7425" width="10" style="22" customWidth="1"/>
    <col min="7426" max="7426" width="10.109375" style="22" bestFit="1" customWidth="1"/>
    <col min="7427" max="7680" width="9" style="22"/>
    <col min="7681" max="7681" width="10" style="22" customWidth="1"/>
    <col min="7682" max="7682" width="10.109375" style="22" bestFit="1" customWidth="1"/>
    <col min="7683" max="7936" width="9" style="22"/>
    <col min="7937" max="7937" width="10" style="22" customWidth="1"/>
    <col min="7938" max="7938" width="10.109375" style="22" bestFit="1" customWidth="1"/>
    <col min="7939" max="8192" width="9" style="22"/>
    <col min="8193" max="8193" width="10" style="22" customWidth="1"/>
    <col min="8194" max="8194" width="10.109375" style="22" bestFit="1" customWidth="1"/>
    <col min="8195" max="8448" width="9" style="22"/>
    <col min="8449" max="8449" width="10" style="22" customWidth="1"/>
    <col min="8450" max="8450" width="10.109375" style="22" bestFit="1" customWidth="1"/>
    <col min="8451" max="8704" width="9" style="22"/>
    <col min="8705" max="8705" width="10" style="22" customWidth="1"/>
    <col min="8706" max="8706" width="10.109375" style="22" bestFit="1" customWidth="1"/>
    <col min="8707" max="8960" width="9" style="22"/>
    <col min="8961" max="8961" width="10" style="22" customWidth="1"/>
    <col min="8962" max="8962" width="10.109375" style="22" bestFit="1" customWidth="1"/>
    <col min="8963" max="9216" width="9" style="22"/>
    <col min="9217" max="9217" width="10" style="22" customWidth="1"/>
    <col min="9218" max="9218" width="10.109375" style="22" bestFit="1" customWidth="1"/>
    <col min="9219" max="9472" width="9" style="22"/>
    <col min="9473" max="9473" width="10" style="22" customWidth="1"/>
    <col min="9474" max="9474" width="10.109375" style="22" bestFit="1" customWidth="1"/>
    <col min="9475" max="9728" width="9" style="22"/>
    <col min="9729" max="9729" width="10" style="22" customWidth="1"/>
    <col min="9730" max="9730" width="10.109375" style="22" bestFit="1" customWidth="1"/>
    <col min="9731" max="9984" width="9" style="22"/>
    <col min="9985" max="9985" width="10" style="22" customWidth="1"/>
    <col min="9986" max="9986" width="10.109375" style="22" bestFit="1" customWidth="1"/>
    <col min="9987" max="10240" width="9" style="22"/>
    <col min="10241" max="10241" width="10" style="22" customWidth="1"/>
    <col min="10242" max="10242" width="10.109375" style="22" bestFit="1" customWidth="1"/>
    <col min="10243" max="10496" width="9" style="22"/>
    <col min="10497" max="10497" width="10" style="22" customWidth="1"/>
    <col min="10498" max="10498" width="10.109375" style="22" bestFit="1" customWidth="1"/>
    <col min="10499" max="10752" width="9" style="22"/>
    <col min="10753" max="10753" width="10" style="22" customWidth="1"/>
    <col min="10754" max="10754" width="10.109375" style="22" bestFit="1" customWidth="1"/>
    <col min="10755" max="11008" width="9" style="22"/>
    <col min="11009" max="11009" width="10" style="22" customWidth="1"/>
    <col min="11010" max="11010" width="10.109375" style="22" bestFit="1" customWidth="1"/>
    <col min="11011" max="11264" width="9" style="22"/>
    <col min="11265" max="11265" width="10" style="22" customWidth="1"/>
    <col min="11266" max="11266" width="10.109375" style="22" bestFit="1" customWidth="1"/>
    <col min="11267" max="11520" width="9" style="22"/>
    <col min="11521" max="11521" width="10" style="22" customWidth="1"/>
    <col min="11522" max="11522" width="10.109375" style="22" bestFit="1" customWidth="1"/>
    <col min="11523" max="11776" width="9" style="22"/>
    <col min="11777" max="11777" width="10" style="22" customWidth="1"/>
    <col min="11778" max="11778" width="10.109375" style="22" bestFit="1" customWidth="1"/>
    <col min="11779" max="12032" width="9" style="22"/>
    <col min="12033" max="12033" width="10" style="22" customWidth="1"/>
    <col min="12034" max="12034" width="10.109375" style="22" bestFit="1" customWidth="1"/>
    <col min="12035" max="12288" width="9" style="22"/>
    <col min="12289" max="12289" width="10" style="22" customWidth="1"/>
    <col min="12290" max="12290" width="10.109375" style="22" bestFit="1" customWidth="1"/>
    <col min="12291" max="12544" width="9" style="22"/>
    <col min="12545" max="12545" width="10" style="22" customWidth="1"/>
    <col min="12546" max="12546" width="10.109375" style="22" bestFit="1" customWidth="1"/>
    <col min="12547" max="12800" width="9" style="22"/>
    <col min="12801" max="12801" width="10" style="22" customWidth="1"/>
    <col min="12802" max="12802" width="10.109375" style="22" bestFit="1" customWidth="1"/>
    <col min="12803" max="13056" width="9" style="22"/>
    <col min="13057" max="13057" width="10" style="22" customWidth="1"/>
    <col min="13058" max="13058" width="10.109375" style="22" bestFit="1" customWidth="1"/>
    <col min="13059" max="13312" width="9" style="22"/>
    <col min="13313" max="13313" width="10" style="22" customWidth="1"/>
    <col min="13314" max="13314" width="10.109375" style="22" bestFit="1" customWidth="1"/>
    <col min="13315" max="13568" width="9" style="22"/>
    <col min="13569" max="13569" width="10" style="22" customWidth="1"/>
    <col min="13570" max="13570" width="10.109375" style="22" bestFit="1" customWidth="1"/>
    <col min="13571" max="13824" width="9" style="22"/>
    <col min="13825" max="13825" width="10" style="22" customWidth="1"/>
    <col min="13826" max="13826" width="10.109375" style="22" bestFit="1" customWidth="1"/>
    <col min="13827" max="14080" width="9" style="22"/>
    <col min="14081" max="14081" width="10" style="22" customWidth="1"/>
    <col min="14082" max="14082" width="10.109375" style="22" bestFit="1" customWidth="1"/>
    <col min="14083" max="14336" width="9" style="22"/>
    <col min="14337" max="14337" width="10" style="22" customWidth="1"/>
    <col min="14338" max="14338" width="10.109375" style="22" bestFit="1" customWidth="1"/>
    <col min="14339" max="14592" width="9" style="22"/>
    <col min="14593" max="14593" width="10" style="22" customWidth="1"/>
    <col min="14594" max="14594" width="10.109375" style="22" bestFit="1" customWidth="1"/>
    <col min="14595" max="14848" width="9" style="22"/>
    <col min="14849" max="14849" width="10" style="22" customWidth="1"/>
    <col min="14850" max="14850" width="10.109375" style="22" bestFit="1" customWidth="1"/>
    <col min="14851" max="15104" width="9" style="22"/>
    <col min="15105" max="15105" width="10" style="22" customWidth="1"/>
    <col min="15106" max="15106" width="10.109375" style="22" bestFit="1" customWidth="1"/>
    <col min="15107" max="15360" width="9" style="22"/>
    <col min="15361" max="15361" width="10" style="22" customWidth="1"/>
    <col min="15362" max="15362" width="10.109375" style="22" bestFit="1" customWidth="1"/>
    <col min="15363" max="15616" width="9" style="22"/>
    <col min="15617" max="15617" width="10" style="22" customWidth="1"/>
    <col min="15618" max="15618" width="10.109375" style="22" bestFit="1" customWidth="1"/>
    <col min="15619" max="15872" width="9" style="22"/>
    <col min="15873" max="15873" width="10" style="22" customWidth="1"/>
    <col min="15874" max="15874" width="10.109375" style="22" bestFit="1" customWidth="1"/>
    <col min="15875" max="16128" width="9" style="22"/>
    <col min="16129" max="16129" width="10" style="22" customWidth="1"/>
    <col min="16130" max="16130" width="10.109375" style="22" bestFit="1" customWidth="1"/>
    <col min="16131" max="16384" width="9" style="22"/>
  </cols>
  <sheetData>
    <row r="1" spans="1:30" ht="27" customHeight="1">
      <c r="A1" s="131" t="s">
        <v>87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30" ht="17.399999999999999" customHeight="1">
      <c r="A2" s="23" t="s">
        <v>88</v>
      </c>
      <c r="Q2" s="24" t="s">
        <v>137</v>
      </c>
    </row>
    <row r="3" spans="1:30" ht="18" customHeight="1">
      <c r="A3" s="132" t="s">
        <v>1</v>
      </c>
      <c r="B3" s="133" t="s">
        <v>10</v>
      </c>
      <c r="C3" s="134" t="s">
        <v>89</v>
      </c>
      <c r="D3" s="133"/>
      <c r="E3" s="133"/>
      <c r="F3" s="133"/>
      <c r="G3" s="134" t="s">
        <v>90</v>
      </c>
      <c r="H3" s="133"/>
      <c r="I3" s="133"/>
      <c r="J3" s="134" t="s">
        <v>91</v>
      </c>
      <c r="K3" s="133"/>
      <c r="L3" s="133"/>
      <c r="M3" s="134" t="s">
        <v>92</v>
      </c>
      <c r="N3" s="133"/>
      <c r="O3" s="133"/>
      <c r="P3" s="135" t="s">
        <v>168</v>
      </c>
      <c r="Q3" s="135" t="s">
        <v>169</v>
      </c>
    </row>
    <row r="4" spans="1:30" ht="18" customHeight="1">
      <c r="A4" s="132"/>
      <c r="B4" s="133"/>
      <c r="C4" s="80"/>
      <c r="D4" s="136" t="s">
        <v>95</v>
      </c>
      <c r="E4" s="137" t="s">
        <v>96</v>
      </c>
      <c r="F4" s="138" t="s">
        <v>170</v>
      </c>
      <c r="G4" s="80"/>
      <c r="H4" s="136" t="s">
        <v>95</v>
      </c>
      <c r="I4" s="130" t="s">
        <v>96</v>
      </c>
      <c r="J4" s="80"/>
      <c r="K4" s="136" t="s">
        <v>95</v>
      </c>
      <c r="L4" s="130" t="s">
        <v>96</v>
      </c>
      <c r="M4" s="80"/>
      <c r="N4" s="95" t="s">
        <v>97</v>
      </c>
      <c r="O4" s="96" t="s">
        <v>98</v>
      </c>
      <c r="P4" s="135"/>
      <c r="Q4" s="133"/>
    </row>
    <row r="5" spans="1:30" ht="18" customHeight="1">
      <c r="A5" s="132"/>
      <c r="B5" s="133"/>
      <c r="C5" s="81"/>
      <c r="D5" s="136"/>
      <c r="E5" s="137"/>
      <c r="F5" s="130"/>
      <c r="G5" s="81"/>
      <c r="H5" s="136"/>
      <c r="I5" s="130"/>
      <c r="J5" s="81"/>
      <c r="K5" s="136"/>
      <c r="L5" s="130"/>
      <c r="M5" s="81"/>
      <c r="N5" s="97" t="s">
        <v>99</v>
      </c>
      <c r="O5" s="98" t="s">
        <v>100</v>
      </c>
      <c r="P5" s="135"/>
      <c r="Q5" s="133"/>
      <c r="V5" s="82"/>
      <c r="W5" s="59" t="s">
        <v>101</v>
      </c>
      <c r="X5" s="59" t="s">
        <v>102</v>
      </c>
      <c r="Y5" s="59" t="s">
        <v>103</v>
      </c>
      <c r="Z5" s="59" t="s">
        <v>6</v>
      </c>
      <c r="AA5" s="59" t="s">
        <v>93</v>
      </c>
      <c r="AB5" s="59" t="s">
        <v>94</v>
      </c>
      <c r="AC5" s="59" t="s">
        <v>104</v>
      </c>
      <c r="AD5" s="59" t="s">
        <v>105</v>
      </c>
    </row>
    <row r="6" spans="1:30" ht="18" customHeight="1">
      <c r="A6" s="28" t="s">
        <v>64</v>
      </c>
      <c r="B6" s="54">
        <f t="shared" ref="B6:B15" si="0">SUM(C6,G6,J6,M6,P6,Q6)</f>
        <v>12709</v>
      </c>
      <c r="C6" s="54">
        <f t="shared" ref="C6:C15" si="1">SUM(D6:F6)</f>
        <v>764</v>
      </c>
      <c r="D6" s="72">
        <v>311</v>
      </c>
      <c r="E6" s="87">
        <v>452</v>
      </c>
      <c r="F6" s="73">
        <v>1</v>
      </c>
      <c r="G6" s="54">
        <f t="shared" ref="G6:G15" si="2">SUM(H6,I6)</f>
        <v>26</v>
      </c>
      <c r="H6" s="72">
        <v>8</v>
      </c>
      <c r="I6" s="73">
        <v>18</v>
      </c>
      <c r="J6" s="54">
        <f t="shared" ref="J6:J15" si="3">SUM(K6,L6)</f>
        <v>4365</v>
      </c>
      <c r="K6" s="72">
        <v>1418</v>
      </c>
      <c r="L6" s="73">
        <v>2947</v>
      </c>
      <c r="M6" s="54">
        <f t="shared" ref="M6:M15" si="4">SUM(N6,O6)</f>
        <v>169</v>
      </c>
      <c r="N6" s="72">
        <v>148</v>
      </c>
      <c r="O6" s="73">
        <v>21</v>
      </c>
      <c r="P6" s="54">
        <v>246</v>
      </c>
      <c r="Q6" s="54">
        <v>7139</v>
      </c>
      <c r="V6" s="83" t="s">
        <v>106</v>
      </c>
      <c r="W6" s="60">
        <f t="shared" ref="W6:W15" si="5">C6</f>
        <v>764</v>
      </c>
      <c r="X6" s="60">
        <f t="shared" ref="X6:X15" si="6">G6</f>
        <v>26</v>
      </c>
      <c r="Y6" s="60">
        <f t="shared" ref="Y6:Y15" si="7">J6</f>
        <v>4365</v>
      </c>
      <c r="Z6" s="60">
        <f t="shared" ref="Z6:Z15" si="8">M6</f>
        <v>169</v>
      </c>
      <c r="AA6" s="60">
        <f>P6</f>
        <v>246</v>
      </c>
      <c r="AB6" s="60">
        <f>Q6</f>
        <v>7139</v>
      </c>
      <c r="AC6" s="84">
        <f>AD6/SUM(W6:AB6)</f>
        <v>1.2938862223621055</v>
      </c>
      <c r="AD6" s="60">
        <v>16444</v>
      </c>
    </row>
    <row r="7" spans="1:30" ht="18" customHeight="1">
      <c r="A7" s="28" t="s">
        <v>65</v>
      </c>
      <c r="B7" s="55">
        <f t="shared" si="0"/>
        <v>12954</v>
      </c>
      <c r="C7" s="55">
        <f t="shared" si="1"/>
        <v>763</v>
      </c>
      <c r="D7" s="74">
        <v>308</v>
      </c>
      <c r="E7" s="88">
        <v>453</v>
      </c>
      <c r="F7" s="75">
        <v>2</v>
      </c>
      <c r="G7" s="55">
        <f t="shared" si="2"/>
        <v>28</v>
      </c>
      <c r="H7" s="74">
        <v>8</v>
      </c>
      <c r="I7" s="75">
        <v>20</v>
      </c>
      <c r="J7" s="55">
        <f t="shared" si="3"/>
        <v>4390</v>
      </c>
      <c r="K7" s="74">
        <v>1446</v>
      </c>
      <c r="L7" s="75">
        <v>2944</v>
      </c>
      <c r="M7" s="55">
        <f t="shared" si="4"/>
        <v>177</v>
      </c>
      <c r="N7" s="74">
        <v>159</v>
      </c>
      <c r="O7" s="75">
        <v>18</v>
      </c>
      <c r="P7" s="55">
        <v>255</v>
      </c>
      <c r="Q7" s="55">
        <v>7341</v>
      </c>
      <c r="V7" s="83" t="s">
        <v>107</v>
      </c>
      <c r="W7" s="60">
        <f t="shared" si="5"/>
        <v>763</v>
      </c>
      <c r="X7" s="60">
        <f t="shared" si="6"/>
        <v>28</v>
      </c>
      <c r="Y7" s="60">
        <f t="shared" si="7"/>
        <v>4390</v>
      </c>
      <c r="Z7" s="60">
        <f t="shared" si="8"/>
        <v>177</v>
      </c>
      <c r="AA7" s="60">
        <f t="shared" ref="AA7:AB7" si="9">P7</f>
        <v>255</v>
      </c>
      <c r="AB7" s="60">
        <f t="shared" si="9"/>
        <v>7341</v>
      </c>
      <c r="AC7" s="84">
        <f t="shared" ref="AC7:AC15" si="10">AD7/SUM(W7:AB7)</f>
        <v>1.2648602748185889</v>
      </c>
      <c r="AD7" s="60">
        <v>16385</v>
      </c>
    </row>
    <row r="8" spans="1:30" ht="18" customHeight="1">
      <c r="A8" s="28" t="s">
        <v>66</v>
      </c>
      <c r="B8" s="55">
        <f>SUM(C8,G8,J8,M8,P8,Q8)</f>
        <v>13042</v>
      </c>
      <c r="C8" s="55">
        <f>SUM(D8:F8)</f>
        <v>766</v>
      </c>
      <c r="D8" s="89">
        <v>312</v>
      </c>
      <c r="E8" s="90">
        <v>450</v>
      </c>
      <c r="F8" s="91">
        <v>4</v>
      </c>
      <c r="G8" s="55">
        <f>SUM(H8:I8)</f>
        <v>29</v>
      </c>
      <c r="H8" s="89">
        <v>9</v>
      </c>
      <c r="I8" s="91">
        <v>20</v>
      </c>
      <c r="J8" s="55">
        <f>SUM(K8:L8)</f>
        <v>4395</v>
      </c>
      <c r="K8" s="93">
        <v>1514</v>
      </c>
      <c r="L8" s="94">
        <v>2881</v>
      </c>
      <c r="M8" s="55">
        <f>SUM(N8:O8)</f>
        <v>186</v>
      </c>
      <c r="N8" s="89">
        <v>168</v>
      </c>
      <c r="O8" s="91">
        <v>18</v>
      </c>
      <c r="P8" s="47">
        <v>254</v>
      </c>
      <c r="Q8" s="55">
        <v>7412</v>
      </c>
      <c r="R8" s="85"/>
      <c r="V8" s="83" t="s">
        <v>108</v>
      </c>
      <c r="W8" s="60">
        <f t="shared" si="5"/>
        <v>766</v>
      </c>
      <c r="X8" s="60">
        <f t="shared" si="6"/>
        <v>29</v>
      </c>
      <c r="Y8" s="60">
        <f t="shared" si="7"/>
        <v>4395</v>
      </c>
      <c r="Z8" s="60">
        <f t="shared" si="8"/>
        <v>186</v>
      </c>
      <c r="AA8" s="60">
        <f>P9</f>
        <v>245</v>
      </c>
      <c r="AB8" s="60">
        <f>Q9</f>
        <v>7465</v>
      </c>
      <c r="AC8" s="84">
        <f t="shared" si="10"/>
        <v>1.2489683631361761</v>
      </c>
      <c r="AD8" s="60">
        <v>16344</v>
      </c>
    </row>
    <row r="9" spans="1:30" ht="18" customHeight="1">
      <c r="A9" s="28" t="s">
        <v>138</v>
      </c>
      <c r="B9" s="55">
        <f>SUM(C9,G9,J9,M9,P9,Q9)</f>
        <v>13156</v>
      </c>
      <c r="C9" s="55">
        <f>SUM(D9:F9)</f>
        <v>772</v>
      </c>
      <c r="D9" s="74">
        <v>320</v>
      </c>
      <c r="E9" s="88">
        <v>446</v>
      </c>
      <c r="F9" s="75">
        <v>6</v>
      </c>
      <c r="G9" s="55">
        <f>SUM(H9:I9)</f>
        <v>27</v>
      </c>
      <c r="H9" s="74">
        <v>9</v>
      </c>
      <c r="I9" s="75">
        <v>18</v>
      </c>
      <c r="J9" s="55">
        <f>SUM(K9:L9)</f>
        <v>4438</v>
      </c>
      <c r="K9" s="74">
        <v>1571</v>
      </c>
      <c r="L9" s="75">
        <v>2867</v>
      </c>
      <c r="M9" s="55">
        <f>SUM(N9:O9)</f>
        <v>209</v>
      </c>
      <c r="N9" s="74">
        <v>192</v>
      </c>
      <c r="O9" s="75">
        <v>17</v>
      </c>
      <c r="P9" s="55">
        <v>245</v>
      </c>
      <c r="Q9" s="55">
        <v>7465</v>
      </c>
      <c r="V9" s="83" t="s">
        <v>144</v>
      </c>
      <c r="W9" s="60">
        <f t="shared" si="5"/>
        <v>772</v>
      </c>
      <c r="X9" s="60">
        <f t="shared" si="6"/>
        <v>27</v>
      </c>
      <c r="Y9" s="60">
        <f t="shared" si="7"/>
        <v>4438</v>
      </c>
      <c r="Z9" s="60">
        <f t="shared" si="8"/>
        <v>209</v>
      </c>
      <c r="AA9" s="60">
        <f>P10</f>
        <v>250</v>
      </c>
      <c r="AB9" s="60">
        <f>Q10</f>
        <v>7608</v>
      </c>
      <c r="AC9" s="84">
        <f t="shared" si="10"/>
        <v>1.2336891160553216</v>
      </c>
      <c r="AD9" s="60">
        <v>16413</v>
      </c>
    </row>
    <row r="10" spans="1:30" ht="18" customHeight="1">
      <c r="A10" s="28" t="s">
        <v>139</v>
      </c>
      <c r="B10" s="55">
        <f t="shared" si="0"/>
        <v>13460</v>
      </c>
      <c r="C10" s="55">
        <f t="shared" si="1"/>
        <v>776</v>
      </c>
      <c r="D10" s="74">
        <v>319</v>
      </c>
      <c r="E10" s="88">
        <v>451</v>
      </c>
      <c r="F10" s="75">
        <v>6</v>
      </c>
      <c r="G10" s="55">
        <f t="shared" si="2"/>
        <v>27</v>
      </c>
      <c r="H10" s="74">
        <v>9</v>
      </c>
      <c r="I10" s="75">
        <v>18</v>
      </c>
      <c r="J10" s="55">
        <f t="shared" si="3"/>
        <v>4591</v>
      </c>
      <c r="K10" s="74">
        <v>1717</v>
      </c>
      <c r="L10" s="75">
        <v>2874</v>
      </c>
      <c r="M10" s="55">
        <f t="shared" si="4"/>
        <v>208</v>
      </c>
      <c r="N10" s="74">
        <v>201</v>
      </c>
      <c r="O10" s="75">
        <v>7</v>
      </c>
      <c r="P10" s="55">
        <v>250</v>
      </c>
      <c r="Q10" s="55">
        <v>7608</v>
      </c>
      <c r="V10" s="83" t="s">
        <v>124</v>
      </c>
      <c r="W10" s="60">
        <f t="shared" si="5"/>
        <v>776</v>
      </c>
      <c r="X10" s="60">
        <f t="shared" si="6"/>
        <v>27</v>
      </c>
      <c r="Y10" s="60">
        <f t="shared" si="7"/>
        <v>4591</v>
      </c>
      <c r="Z10" s="60">
        <f t="shared" si="8"/>
        <v>208</v>
      </c>
      <c r="AA10" s="60">
        <f>P10</f>
        <v>250</v>
      </c>
      <c r="AB10" s="60">
        <f>Q10</f>
        <v>7608</v>
      </c>
      <c r="AC10" s="84">
        <f t="shared" si="10"/>
        <v>1.2268202080237742</v>
      </c>
      <c r="AD10" s="60">
        <v>16513</v>
      </c>
    </row>
    <row r="11" spans="1:30" ht="18" customHeight="1">
      <c r="A11" s="28" t="s">
        <v>135</v>
      </c>
      <c r="B11" s="55">
        <f t="shared" si="0"/>
        <v>13535</v>
      </c>
      <c r="C11" s="55">
        <f t="shared" si="1"/>
        <v>777</v>
      </c>
      <c r="D11" s="74">
        <v>323</v>
      </c>
      <c r="E11" s="88">
        <v>448</v>
      </c>
      <c r="F11" s="75">
        <v>6</v>
      </c>
      <c r="G11" s="55">
        <f t="shared" si="2"/>
        <v>30</v>
      </c>
      <c r="H11" s="74">
        <v>9</v>
      </c>
      <c r="I11" s="75">
        <v>21</v>
      </c>
      <c r="J11" s="55">
        <f t="shared" si="3"/>
        <v>4705</v>
      </c>
      <c r="K11" s="74">
        <v>1851</v>
      </c>
      <c r="L11" s="75">
        <v>2854</v>
      </c>
      <c r="M11" s="55">
        <f t="shared" si="4"/>
        <v>214</v>
      </c>
      <c r="N11" s="74">
        <v>209</v>
      </c>
      <c r="O11" s="75">
        <v>5</v>
      </c>
      <c r="P11" s="55">
        <v>244</v>
      </c>
      <c r="Q11" s="55">
        <v>7565</v>
      </c>
      <c r="V11" s="83" t="s">
        <v>145</v>
      </c>
      <c r="W11" s="60">
        <f t="shared" si="5"/>
        <v>777</v>
      </c>
      <c r="X11" s="60">
        <f t="shared" si="6"/>
        <v>30</v>
      </c>
      <c r="Y11" s="60">
        <f t="shared" si="7"/>
        <v>4705</v>
      </c>
      <c r="Z11" s="60">
        <f t="shared" si="8"/>
        <v>214</v>
      </c>
      <c r="AA11" s="60">
        <f t="shared" ref="AA11:AB15" si="11">P11</f>
        <v>244</v>
      </c>
      <c r="AB11" s="60">
        <f t="shared" si="11"/>
        <v>7565</v>
      </c>
      <c r="AC11" s="84">
        <f t="shared" si="10"/>
        <v>1.2246767639453269</v>
      </c>
      <c r="AD11" s="60">
        <v>16576</v>
      </c>
    </row>
    <row r="12" spans="1:30" ht="18" customHeight="1">
      <c r="A12" s="28" t="s">
        <v>140</v>
      </c>
      <c r="B12" s="55">
        <f t="shared" si="0"/>
        <v>13402</v>
      </c>
      <c r="C12" s="55">
        <f t="shared" si="1"/>
        <v>768</v>
      </c>
      <c r="D12" s="74">
        <v>310</v>
      </c>
      <c r="E12" s="88">
        <v>452</v>
      </c>
      <c r="F12" s="75">
        <v>6</v>
      </c>
      <c r="G12" s="55">
        <f t="shared" si="2"/>
        <v>33</v>
      </c>
      <c r="H12" s="74">
        <v>9</v>
      </c>
      <c r="I12" s="75">
        <v>24</v>
      </c>
      <c r="J12" s="55">
        <f t="shared" si="3"/>
        <v>4871</v>
      </c>
      <c r="K12" s="74">
        <v>1962</v>
      </c>
      <c r="L12" s="75">
        <v>2909</v>
      </c>
      <c r="M12" s="55">
        <f t="shared" si="4"/>
        <v>217</v>
      </c>
      <c r="N12" s="74">
        <v>214</v>
      </c>
      <c r="O12" s="75">
        <v>3</v>
      </c>
      <c r="P12" s="55">
        <v>251</v>
      </c>
      <c r="Q12" s="55">
        <v>7262</v>
      </c>
      <c r="V12" s="83" t="s">
        <v>146</v>
      </c>
      <c r="W12" s="60">
        <f t="shared" si="5"/>
        <v>768</v>
      </c>
      <c r="X12" s="60">
        <f t="shared" si="6"/>
        <v>33</v>
      </c>
      <c r="Y12" s="60">
        <f t="shared" si="7"/>
        <v>4871</v>
      </c>
      <c r="Z12" s="60">
        <f t="shared" si="8"/>
        <v>217</v>
      </c>
      <c r="AA12" s="60">
        <f t="shared" si="11"/>
        <v>251</v>
      </c>
      <c r="AB12" s="60">
        <f t="shared" si="11"/>
        <v>7262</v>
      </c>
      <c r="AC12" s="84">
        <f t="shared" si="10"/>
        <v>1.2477988359946277</v>
      </c>
      <c r="AD12" s="60">
        <v>16723</v>
      </c>
    </row>
    <row r="13" spans="1:30" ht="18" customHeight="1">
      <c r="A13" s="28" t="s">
        <v>141</v>
      </c>
      <c r="B13" s="55">
        <f t="shared" si="0"/>
        <v>13561</v>
      </c>
      <c r="C13" s="55">
        <f t="shared" si="1"/>
        <v>769</v>
      </c>
      <c r="D13" s="74">
        <v>295</v>
      </c>
      <c r="E13" s="88">
        <v>469</v>
      </c>
      <c r="F13" s="75">
        <v>5</v>
      </c>
      <c r="G13" s="55">
        <f t="shared" si="2"/>
        <v>34</v>
      </c>
      <c r="H13" s="74">
        <v>10</v>
      </c>
      <c r="I13" s="75">
        <v>24</v>
      </c>
      <c r="J13" s="55">
        <f t="shared" si="3"/>
        <v>5057</v>
      </c>
      <c r="K13" s="74">
        <v>2134</v>
      </c>
      <c r="L13" s="75">
        <v>2923</v>
      </c>
      <c r="M13" s="55">
        <f t="shared" si="4"/>
        <v>219</v>
      </c>
      <c r="N13" s="74">
        <v>216</v>
      </c>
      <c r="O13" s="75">
        <v>3</v>
      </c>
      <c r="P13" s="55">
        <v>269</v>
      </c>
      <c r="Q13" s="55">
        <v>7213</v>
      </c>
      <c r="V13" s="83" t="s">
        <v>147</v>
      </c>
      <c r="W13" s="60">
        <f t="shared" si="5"/>
        <v>769</v>
      </c>
      <c r="X13" s="60">
        <f t="shared" si="6"/>
        <v>34</v>
      </c>
      <c r="Y13" s="60">
        <f t="shared" si="7"/>
        <v>5057</v>
      </c>
      <c r="Z13" s="60">
        <f t="shared" si="8"/>
        <v>219</v>
      </c>
      <c r="AA13" s="60">
        <f t="shared" si="11"/>
        <v>269</v>
      </c>
      <c r="AB13" s="60">
        <f t="shared" si="11"/>
        <v>7213</v>
      </c>
      <c r="AC13" s="84">
        <f t="shared" si="10"/>
        <v>1.2454833714327851</v>
      </c>
      <c r="AD13" s="60">
        <v>16890</v>
      </c>
    </row>
    <row r="14" spans="1:30" ht="18" customHeight="1">
      <c r="A14" s="28" t="s">
        <v>142</v>
      </c>
      <c r="B14" s="55">
        <f t="shared" si="0"/>
        <v>13809</v>
      </c>
      <c r="C14" s="55">
        <f t="shared" si="1"/>
        <v>773</v>
      </c>
      <c r="D14" s="74">
        <v>300</v>
      </c>
      <c r="E14" s="88">
        <v>468</v>
      </c>
      <c r="F14" s="75">
        <v>5</v>
      </c>
      <c r="G14" s="55">
        <f t="shared" si="2"/>
        <v>35</v>
      </c>
      <c r="H14" s="74">
        <v>10</v>
      </c>
      <c r="I14" s="75">
        <v>25</v>
      </c>
      <c r="J14" s="55">
        <f t="shared" si="3"/>
        <v>5198</v>
      </c>
      <c r="K14" s="74">
        <v>2263</v>
      </c>
      <c r="L14" s="75">
        <v>2935</v>
      </c>
      <c r="M14" s="55">
        <f t="shared" si="4"/>
        <v>224</v>
      </c>
      <c r="N14" s="74">
        <v>221</v>
      </c>
      <c r="O14" s="75">
        <v>3</v>
      </c>
      <c r="P14" s="55">
        <v>277</v>
      </c>
      <c r="Q14" s="55">
        <v>7302</v>
      </c>
      <c r="V14" s="83" t="s">
        <v>148</v>
      </c>
      <c r="W14" s="60">
        <f t="shared" si="5"/>
        <v>773</v>
      </c>
      <c r="X14" s="60">
        <f t="shared" si="6"/>
        <v>35</v>
      </c>
      <c r="Y14" s="60">
        <f t="shared" si="7"/>
        <v>5198</v>
      </c>
      <c r="Z14" s="60">
        <f t="shared" si="8"/>
        <v>224</v>
      </c>
      <c r="AA14" s="60">
        <f t="shared" si="11"/>
        <v>277</v>
      </c>
      <c r="AB14" s="60">
        <f t="shared" si="11"/>
        <v>7302</v>
      </c>
      <c r="AC14" s="84">
        <f t="shared" si="10"/>
        <v>1.2186979506119198</v>
      </c>
      <c r="AD14" s="60">
        <v>16829</v>
      </c>
    </row>
    <row r="15" spans="1:30" ht="18" customHeight="1">
      <c r="A15" s="86" t="s">
        <v>143</v>
      </c>
      <c r="B15" s="56">
        <f t="shared" si="0"/>
        <v>14010</v>
      </c>
      <c r="C15" s="56">
        <f t="shared" si="1"/>
        <v>766</v>
      </c>
      <c r="D15" s="76">
        <v>297</v>
      </c>
      <c r="E15" s="92">
        <v>464</v>
      </c>
      <c r="F15" s="77">
        <v>5</v>
      </c>
      <c r="G15" s="56">
        <f t="shared" si="2"/>
        <v>33</v>
      </c>
      <c r="H15" s="76">
        <v>10</v>
      </c>
      <c r="I15" s="77">
        <v>23</v>
      </c>
      <c r="J15" s="56">
        <f t="shared" si="3"/>
        <v>5326</v>
      </c>
      <c r="K15" s="76">
        <v>2395</v>
      </c>
      <c r="L15" s="77">
        <v>2931</v>
      </c>
      <c r="M15" s="56">
        <f t="shared" si="4"/>
        <v>217</v>
      </c>
      <c r="N15" s="76">
        <v>214</v>
      </c>
      <c r="O15" s="77">
        <v>3</v>
      </c>
      <c r="P15" s="56">
        <v>304</v>
      </c>
      <c r="Q15" s="56">
        <v>7364</v>
      </c>
      <c r="V15" s="83" t="s">
        <v>149</v>
      </c>
      <c r="W15" s="60">
        <f t="shared" si="5"/>
        <v>766</v>
      </c>
      <c r="X15" s="60">
        <f t="shared" si="6"/>
        <v>33</v>
      </c>
      <c r="Y15" s="60">
        <f t="shared" si="7"/>
        <v>5326</v>
      </c>
      <c r="Z15" s="60">
        <f t="shared" si="8"/>
        <v>217</v>
      </c>
      <c r="AA15" s="60">
        <f t="shared" si="11"/>
        <v>304</v>
      </c>
      <c r="AB15" s="60">
        <f t="shared" si="11"/>
        <v>7364</v>
      </c>
      <c r="AC15" s="84">
        <f t="shared" si="10"/>
        <v>1.2027837259100642</v>
      </c>
      <c r="AD15" s="60">
        <v>16851</v>
      </c>
    </row>
    <row r="16" spans="1:30" ht="19.2" customHeight="1">
      <c r="Q16" s="37" t="s">
        <v>109</v>
      </c>
    </row>
  </sheetData>
  <mergeCells count="16">
    <mergeCell ref="L4:L5"/>
    <mergeCell ref="A1:Q1"/>
    <mergeCell ref="A3:A5"/>
    <mergeCell ref="B3:B5"/>
    <mergeCell ref="C3:F3"/>
    <mergeCell ref="G3:I3"/>
    <mergeCell ref="J3:L3"/>
    <mergeCell ref="M3:O3"/>
    <mergeCell ref="P3:P5"/>
    <mergeCell ref="Q3:Q5"/>
    <mergeCell ref="D4:D5"/>
    <mergeCell ref="E4:E5"/>
    <mergeCell ref="F4:F5"/>
    <mergeCell ref="H4:H5"/>
    <mergeCell ref="I4:I5"/>
    <mergeCell ref="K4:K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rowBreaks count="1" manualBreakCount="1">
    <brk id="27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2A84-7E1F-4EE3-AB37-4BE9C33920E3}">
  <dimension ref="A1:K11"/>
  <sheetViews>
    <sheetView view="pageBreakPreview" zoomScaleNormal="75" zoomScaleSheetLayoutView="100" workbookViewId="0">
      <selection activeCell="K11" sqref="K11"/>
    </sheetView>
  </sheetViews>
  <sheetFormatPr defaultColWidth="9" defaultRowHeight="26.25" customHeight="1"/>
  <cols>
    <col min="1" max="1" width="10.33203125" style="38" customWidth="1"/>
    <col min="2" max="2" width="5.44140625" style="38" bestFit="1" customWidth="1"/>
    <col min="3" max="3" width="9.21875" style="38" customWidth="1"/>
    <col min="4" max="4" width="5.44140625" style="38" bestFit="1" customWidth="1"/>
    <col min="5" max="5" width="9.21875" style="38" customWidth="1"/>
    <col min="6" max="6" width="5.44140625" style="38" bestFit="1" customWidth="1"/>
    <col min="7" max="7" width="9.21875" style="38" customWidth="1"/>
    <col min="8" max="8" width="5.44140625" style="38" bestFit="1" customWidth="1"/>
    <col min="9" max="9" width="9.21875" style="38" customWidth="1"/>
    <col min="10" max="10" width="5.44140625" style="38" bestFit="1" customWidth="1"/>
    <col min="11" max="11" width="9.21875" style="38" customWidth="1"/>
    <col min="12" max="256" width="9" style="38"/>
    <col min="257" max="257" width="10.33203125" style="38" customWidth="1"/>
    <col min="258" max="258" width="5.44140625" style="38" bestFit="1" customWidth="1"/>
    <col min="259" max="259" width="9.21875" style="38" customWidth="1"/>
    <col min="260" max="260" width="5.44140625" style="38" bestFit="1" customWidth="1"/>
    <col min="261" max="261" width="9.21875" style="38" customWidth="1"/>
    <col min="262" max="262" width="5.44140625" style="38" bestFit="1" customWidth="1"/>
    <col min="263" max="263" width="9.21875" style="38" customWidth="1"/>
    <col min="264" max="264" width="5.44140625" style="38" bestFit="1" customWidth="1"/>
    <col min="265" max="265" width="9.21875" style="38" customWidth="1"/>
    <col min="266" max="266" width="5.44140625" style="38" bestFit="1" customWidth="1"/>
    <col min="267" max="267" width="9.21875" style="38" customWidth="1"/>
    <col min="268" max="512" width="9" style="38"/>
    <col min="513" max="513" width="10.33203125" style="38" customWidth="1"/>
    <col min="514" max="514" width="5.44140625" style="38" bestFit="1" customWidth="1"/>
    <col min="515" max="515" width="9.21875" style="38" customWidth="1"/>
    <col min="516" max="516" width="5.44140625" style="38" bestFit="1" customWidth="1"/>
    <col min="517" max="517" width="9.21875" style="38" customWidth="1"/>
    <col min="518" max="518" width="5.44140625" style="38" bestFit="1" customWidth="1"/>
    <col min="519" max="519" width="9.21875" style="38" customWidth="1"/>
    <col min="520" max="520" width="5.44140625" style="38" bestFit="1" customWidth="1"/>
    <col min="521" max="521" width="9.21875" style="38" customWidth="1"/>
    <col min="522" max="522" width="5.44140625" style="38" bestFit="1" customWidth="1"/>
    <col min="523" max="523" width="9.21875" style="38" customWidth="1"/>
    <col min="524" max="768" width="9" style="38"/>
    <col min="769" max="769" width="10.33203125" style="38" customWidth="1"/>
    <col min="770" max="770" width="5.44140625" style="38" bestFit="1" customWidth="1"/>
    <col min="771" max="771" width="9.21875" style="38" customWidth="1"/>
    <col min="772" max="772" width="5.44140625" style="38" bestFit="1" customWidth="1"/>
    <col min="773" max="773" width="9.21875" style="38" customWidth="1"/>
    <col min="774" max="774" width="5.44140625" style="38" bestFit="1" customWidth="1"/>
    <col min="775" max="775" width="9.21875" style="38" customWidth="1"/>
    <col min="776" max="776" width="5.44140625" style="38" bestFit="1" customWidth="1"/>
    <col min="777" max="777" width="9.21875" style="38" customWidth="1"/>
    <col min="778" max="778" width="5.44140625" style="38" bestFit="1" customWidth="1"/>
    <col min="779" max="779" width="9.21875" style="38" customWidth="1"/>
    <col min="780" max="1024" width="9" style="38"/>
    <col min="1025" max="1025" width="10.33203125" style="38" customWidth="1"/>
    <col min="1026" max="1026" width="5.44140625" style="38" bestFit="1" customWidth="1"/>
    <col min="1027" max="1027" width="9.21875" style="38" customWidth="1"/>
    <col min="1028" max="1028" width="5.44140625" style="38" bestFit="1" customWidth="1"/>
    <col min="1029" max="1029" width="9.21875" style="38" customWidth="1"/>
    <col min="1030" max="1030" width="5.44140625" style="38" bestFit="1" customWidth="1"/>
    <col min="1031" max="1031" width="9.21875" style="38" customWidth="1"/>
    <col min="1032" max="1032" width="5.44140625" style="38" bestFit="1" customWidth="1"/>
    <col min="1033" max="1033" width="9.21875" style="38" customWidth="1"/>
    <col min="1034" max="1034" width="5.44140625" style="38" bestFit="1" customWidth="1"/>
    <col min="1035" max="1035" width="9.21875" style="38" customWidth="1"/>
    <col min="1036" max="1280" width="9" style="38"/>
    <col min="1281" max="1281" width="10.33203125" style="38" customWidth="1"/>
    <col min="1282" max="1282" width="5.44140625" style="38" bestFit="1" customWidth="1"/>
    <col min="1283" max="1283" width="9.21875" style="38" customWidth="1"/>
    <col min="1284" max="1284" width="5.44140625" style="38" bestFit="1" customWidth="1"/>
    <col min="1285" max="1285" width="9.21875" style="38" customWidth="1"/>
    <col min="1286" max="1286" width="5.44140625" style="38" bestFit="1" customWidth="1"/>
    <col min="1287" max="1287" width="9.21875" style="38" customWidth="1"/>
    <col min="1288" max="1288" width="5.44140625" style="38" bestFit="1" customWidth="1"/>
    <col min="1289" max="1289" width="9.21875" style="38" customWidth="1"/>
    <col min="1290" max="1290" width="5.44140625" style="38" bestFit="1" customWidth="1"/>
    <col min="1291" max="1291" width="9.21875" style="38" customWidth="1"/>
    <col min="1292" max="1536" width="9" style="38"/>
    <col min="1537" max="1537" width="10.33203125" style="38" customWidth="1"/>
    <col min="1538" max="1538" width="5.44140625" style="38" bestFit="1" customWidth="1"/>
    <col min="1539" max="1539" width="9.21875" style="38" customWidth="1"/>
    <col min="1540" max="1540" width="5.44140625" style="38" bestFit="1" customWidth="1"/>
    <col min="1541" max="1541" width="9.21875" style="38" customWidth="1"/>
    <col min="1542" max="1542" width="5.44140625" style="38" bestFit="1" customWidth="1"/>
    <col min="1543" max="1543" width="9.21875" style="38" customWidth="1"/>
    <col min="1544" max="1544" width="5.44140625" style="38" bestFit="1" customWidth="1"/>
    <col min="1545" max="1545" width="9.21875" style="38" customWidth="1"/>
    <col min="1546" max="1546" width="5.44140625" style="38" bestFit="1" customWidth="1"/>
    <col min="1547" max="1547" width="9.21875" style="38" customWidth="1"/>
    <col min="1548" max="1792" width="9" style="38"/>
    <col min="1793" max="1793" width="10.33203125" style="38" customWidth="1"/>
    <col min="1794" max="1794" width="5.44140625" style="38" bestFit="1" customWidth="1"/>
    <col min="1795" max="1795" width="9.21875" style="38" customWidth="1"/>
    <col min="1796" max="1796" width="5.44140625" style="38" bestFit="1" customWidth="1"/>
    <col min="1797" max="1797" width="9.21875" style="38" customWidth="1"/>
    <col min="1798" max="1798" width="5.44140625" style="38" bestFit="1" customWidth="1"/>
    <col min="1799" max="1799" width="9.21875" style="38" customWidth="1"/>
    <col min="1800" max="1800" width="5.44140625" style="38" bestFit="1" customWidth="1"/>
    <col min="1801" max="1801" width="9.21875" style="38" customWidth="1"/>
    <col min="1802" max="1802" width="5.44140625" style="38" bestFit="1" customWidth="1"/>
    <col min="1803" max="1803" width="9.21875" style="38" customWidth="1"/>
    <col min="1804" max="2048" width="9" style="38"/>
    <col min="2049" max="2049" width="10.33203125" style="38" customWidth="1"/>
    <col min="2050" max="2050" width="5.44140625" style="38" bestFit="1" customWidth="1"/>
    <col min="2051" max="2051" width="9.21875" style="38" customWidth="1"/>
    <col min="2052" max="2052" width="5.44140625" style="38" bestFit="1" customWidth="1"/>
    <col min="2053" max="2053" width="9.21875" style="38" customWidth="1"/>
    <col min="2054" max="2054" width="5.44140625" style="38" bestFit="1" customWidth="1"/>
    <col min="2055" max="2055" width="9.21875" style="38" customWidth="1"/>
    <col min="2056" max="2056" width="5.44140625" style="38" bestFit="1" customWidth="1"/>
    <col min="2057" max="2057" width="9.21875" style="38" customWidth="1"/>
    <col min="2058" max="2058" width="5.44140625" style="38" bestFit="1" customWidth="1"/>
    <col min="2059" max="2059" width="9.21875" style="38" customWidth="1"/>
    <col min="2060" max="2304" width="9" style="38"/>
    <col min="2305" max="2305" width="10.33203125" style="38" customWidth="1"/>
    <col min="2306" max="2306" width="5.44140625" style="38" bestFit="1" customWidth="1"/>
    <col min="2307" max="2307" width="9.21875" style="38" customWidth="1"/>
    <col min="2308" max="2308" width="5.44140625" style="38" bestFit="1" customWidth="1"/>
    <col min="2309" max="2309" width="9.21875" style="38" customWidth="1"/>
    <col min="2310" max="2310" width="5.44140625" style="38" bestFit="1" customWidth="1"/>
    <col min="2311" max="2311" width="9.21875" style="38" customWidth="1"/>
    <col min="2312" max="2312" width="5.44140625" style="38" bestFit="1" customWidth="1"/>
    <col min="2313" max="2313" width="9.21875" style="38" customWidth="1"/>
    <col min="2314" max="2314" width="5.44140625" style="38" bestFit="1" customWidth="1"/>
    <col min="2315" max="2315" width="9.21875" style="38" customWidth="1"/>
    <col min="2316" max="2560" width="9" style="38"/>
    <col min="2561" max="2561" width="10.33203125" style="38" customWidth="1"/>
    <col min="2562" max="2562" width="5.44140625" style="38" bestFit="1" customWidth="1"/>
    <col min="2563" max="2563" width="9.21875" style="38" customWidth="1"/>
    <col min="2564" max="2564" width="5.44140625" style="38" bestFit="1" customWidth="1"/>
    <col min="2565" max="2565" width="9.21875" style="38" customWidth="1"/>
    <col min="2566" max="2566" width="5.44140625" style="38" bestFit="1" customWidth="1"/>
    <col min="2567" max="2567" width="9.21875" style="38" customWidth="1"/>
    <col min="2568" max="2568" width="5.44140625" style="38" bestFit="1" customWidth="1"/>
    <col min="2569" max="2569" width="9.21875" style="38" customWidth="1"/>
    <col min="2570" max="2570" width="5.44140625" style="38" bestFit="1" customWidth="1"/>
    <col min="2571" max="2571" width="9.21875" style="38" customWidth="1"/>
    <col min="2572" max="2816" width="9" style="38"/>
    <col min="2817" max="2817" width="10.33203125" style="38" customWidth="1"/>
    <col min="2818" max="2818" width="5.44140625" style="38" bestFit="1" customWidth="1"/>
    <col min="2819" max="2819" width="9.21875" style="38" customWidth="1"/>
    <col min="2820" max="2820" width="5.44140625" style="38" bestFit="1" customWidth="1"/>
    <col min="2821" max="2821" width="9.21875" style="38" customWidth="1"/>
    <col min="2822" max="2822" width="5.44140625" style="38" bestFit="1" customWidth="1"/>
    <col min="2823" max="2823" width="9.21875" style="38" customWidth="1"/>
    <col min="2824" max="2824" width="5.44140625" style="38" bestFit="1" customWidth="1"/>
    <col min="2825" max="2825" width="9.21875" style="38" customWidth="1"/>
    <col min="2826" max="2826" width="5.44140625" style="38" bestFit="1" customWidth="1"/>
    <col min="2827" max="2827" width="9.21875" style="38" customWidth="1"/>
    <col min="2828" max="3072" width="9" style="38"/>
    <col min="3073" max="3073" width="10.33203125" style="38" customWidth="1"/>
    <col min="3074" max="3074" width="5.44140625" style="38" bestFit="1" customWidth="1"/>
    <col min="3075" max="3075" width="9.21875" style="38" customWidth="1"/>
    <col min="3076" max="3076" width="5.44140625" style="38" bestFit="1" customWidth="1"/>
    <col min="3077" max="3077" width="9.21875" style="38" customWidth="1"/>
    <col min="3078" max="3078" width="5.44140625" style="38" bestFit="1" customWidth="1"/>
    <col min="3079" max="3079" width="9.21875" style="38" customWidth="1"/>
    <col min="3080" max="3080" width="5.44140625" style="38" bestFit="1" customWidth="1"/>
    <col min="3081" max="3081" width="9.21875" style="38" customWidth="1"/>
    <col min="3082" max="3082" width="5.44140625" style="38" bestFit="1" customWidth="1"/>
    <col min="3083" max="3083" width="9.21875" style="38" customWidth="1"/>
    <col min="3084" max="3328" width="9" style="38"/>
    <col min="3329" max="3329" width="10.33203125" style="38" customWidth="1"/>
    <col min="3330" max="3330" width="5.44140625" style="38" bestFit="1" customWidth="1"/>
    <col min="3331" max="3331" width="9.21875" style="38" customWidth="1"/>
    <col min="3332" max="3332" width="5.44140625" style="38" bestFit="1" customWidth="1"/>
    <col min="3333" max="3333" width="9.21875" style="38" customWidth="1"/>
    <col min="3334" max="3334" width="5.44140625" style="38" bestFit="1" customWidth="1"/>
    <col min="3335" max="3335" width="9.21875" style="38" customWidth="1"/>
    <col min="3336" max="3336" width="5.44140625" style="38" bestFit="1" customWidth="1"/>
    <col min="3337" max="3337" width="9.21875" style="38" customWidth="1"/>
    <col min="3338" max="3338" width="5.44140625" style="38" bestFit="1" customWidth="1"/>
    <col min="3339" max="3339" width="9.21875" style="38" customWidth="1"/>
    <col min="3340" max="3584" width="9" style="38"/>
    <col min="3585" max="3585" width="10.33203125" style="38" customWidth="1"/>
    <col min="3586" max="3586" width="5.44140625" style="38" bestFit="1" customWidth="1"/>
    <col min="3587" max="3587" width="9.21875" style="38" customWidth="1"/>
    <col min="3588" max="3588" width="5.44140625" style="38" bestFit="1" customWidth="1"/>
    <col min="3589" max="3589" width="9.21875" style="38" customWidth="1"/>
    <col min="3590" max="3590" width="5.44140625" style="38" bestFit="1" customWidth="1"/>
    <col min="3591" max="3591" width="9.21875" style="38" customWidth="1"/>
    <col min="3592" max="3592" width="5.44140625" style="38" bestFit="1" customWidth="1"/>
    <col min="3593" max="3593" width="9.21875" style="38" customWidth="1"/>
    <col min="3594" max="3594" width="5.44140625" style="38" bestFit="1" customWidth="1"/>
    <col min="3595" max="3595" width="9.21875" style="38" customWidth="1"/>
    <col min="3596" max="3840" width="9" style="38"/>
    <col min="3841" max="3841" width="10.33203125" style="38" customWidth="1"/>
    <col min="3842" max="3842" width="5.44140625" style="38" bestFit="1" customWidth="1"/>
    <col min="3843" max="3843" width="9.21875" style="38" customWidth="1"/>
    <col min="3844" max="3844" width="5.44140625" style="38" bestFit="1" customWidth="1"/>
    <col min="3845" max="3845" width="9.21875" style="38" customWidth="1"/>
    <col min="3846" max="3846" width="5.44140625" style="38" bestFit="1" customWidth="1"/>
    <col min="3847" max="3847" width="9.21875" style="38" customWidth="1"/>
    <col min="3848" max="3848" width="5.44140625" style="38" bestFit="1" customWidth="1"/>
    <col min="3849" max="3849" width="9.21875" style="38" customWidth="1"/>
    <col min="3850" max="3850" width="5.44140625" style="38" bestFit="1" customWidth="1"/>
    <col min="3851" max="3851" width="9.21875" style="38" customWidth="1"/>
    <col min="3852" max="4096" width="9" style="38"/>
    <col min="4097" max="4097" width="10.33203125" style="38" customWidth="1"/>
    <col min="4098" max="4098" width="5.44140625" style="38" bestFit="1" customWidth="1"/>
    <col min="4099" max="4099" width="9.21875" style="38" customWidth="1"/>
    <col min="4100" max="4100" width="5.44140625" style="38" bestFit="1" customWidth="1"/>
    <col min="4101" max="4101" width="9.21875" style="38" customWidth="1"/>
    <col min="4102" max="4102" width="5.44140625" style="38" bestFit="1" customWidth="1"/>
    <col min="4103" max="4103" width="9.21875" style="38" customWidth="1"/>
    <col min="4104" max="4104" width="5.44140625" style="38" bestFit="1" customWidth="1"/>
    <col min="4105" max="4105" width="9.21875" style="38" customWidth="1"/>
    <col min="4106" max="4106" width="5.44140625" style="38" bestFit="1" customWidth="1"/>
    <col min="4107" max="4107" width="9.21875" style="38" customWidth="1"/>
    <col min="4108" max="4352" width="9" style="38"/>
    <col min="4353" max="4353" width="10.33203125" style="38" customWidth="1"/>
    <col min="4354" max="4354" width="5.44140625" style="38" bestFit="1" customWidth="1"/>
    <col min="4355" max="4355" width="9.21875" style="38" customWidth="1"/>
    <col min="4356" max="4356" width="5.44140625" style="38" bestFit="1" customWidth="1"/>
    <col min="4357" max="4357" width="9.21875" style="38" customWidth="1"/>
    <col min="4358" max="4358" width="5.44140625" style="38" bestFit="1" customWidth="1"/>
    <col min="4359" max="4359" width="9.21875" style="38" customWidth="1"/>
    <col min="4360" max="4360" width="5.44140625" style="38" bestFit="1" customWidth="1"/>
    <col min="4361" max="4361" width="9.21875" style="38" customWidth="1"/>
    <col min="4362" max="4362" width="5.44140625" style="38" bestFit="1" customWidth="1"/>
    <col min="4363" max="4363" width="9.21875" style="38" customWidth="1"/>
    <col min="4364" max="4608" width="9" style="38"/>
    <col min="4609" max="4609" width="10.33203125" style="38" customWidth="1"/>
    <col min="4610" max="4610" width="5.44140625" style="38" bestFit="1" customWidth="1"/>
    <col min="4611" max="4611" width="9.21875" style="38" customWidth="1"/>
    <col min="4612" max="4612" width="5.44140625" style="38" bestFit="1" customWidth="1"/>
    <col min="4613" max="4613" width="9.21875" style="38" customWidth="1"/>
    <col min="4614" max="4614" width="5.44140625" style="38" bestFit="1" customWidth="1"/>
    <col min="4615" max="4615" width="9.21875" style="38" customWidth="1"/>
    <col min="4616" max="4616" width="5.44140625" style="38" bestFit="1" customWidth="1"/>
    <col min="4617" max="4617" width="9.21875" style="38" customWidth="1"/>
    <col min="4618" max="4618" width="5.44140625" style="38" bestFit="1" customWidth="1"/>
    <col min="4619" max="4619" width="9.21875" style="38" customWidth="1"/>
    <col min="4620" max="4864" width="9" style="38"/>
    <col min="4865" max="4865" width="10.33203125" style="38" customWidth="1"/>
    <col min="4866" max="4866" width="5.44140625" style="38" bestFit="1" customWidth="1"/>
    <col min="4867" max="4867" width="9.21875" style="38" customWidth="1"/>
    <col min="4868" max="4868" width="5.44140625" style="38" bestFit="1" customWidth="1"/>
    <col min="4869" max="4869" width="9.21875" style="38" customWidth="1"/>
    <col min="4870" max="4870" width="5.44140625" style="38" bestFit="1" customWidth="1"/>
    <col min="4871" max="4871" width="9.21875" style="38" customWidth="1"/>
    <col min="4872" max="4872" width="5.44140625" style="38" bestFit="1" customWidth="1"/>
    <col min="4873" max="4873" width="9.21875" style="38" customWidth="1"/>
    <col min="4874" max="4874" width="5.44140625" style="38" bestFit="1" customWidth="1"/>
    <col min="4875" max="4875" width="9.21875" style="38" customWidth="1"/>
    <col min="4876" max="5120" width="9" style="38"/>
    <col min="5121" max="5121" width="10.33203125" style="38" customWidth="1"/>
    <col min="5122" max="5122" width="5.44140625" style="38" bestFit="1" customWidth="1"/>
    <col min="5123" max="5123" width="9.21875" style="38" customWidth="1"/>
    <col min="5124" max="5124" width="5.44140625" style="38" bestFit="1" customWidth="1"/>
    <col min="5125" max="5125" width="9.21875" style="38" customWidth="1"/>
    <col min="5126" max="5126" width="5.44140625" style="38" bestFit="1" customWidth="1"/>
    <col min="5127" max="5127" width="9.21875" style="38" customWidth="1"/>
    <col min="5128" max="5128" width="5.44140625" style="38" bestFit="1" customWidth="1"/>
    <col min="5129" max="5129" width="9.21875" style="38" customWidth="1"/>
    <col min="5130" max="5130" width="5.44140625" style="38" bestFit="1" customWidth="1"/>
    <col min="5131" max="5131" width="9.21875" style="38" customWidth="1"/>
    <col min="5132" max="5376" width="9" style="38"/>
    <col min="5377" max="5377" width="10.33203125" style="38" customWidth="1"/>
    <col min="5378" max="5378" width="5.44140625" style="38" bestFit="1" customWidth="1"/>
    <col min="5379" max="5379" width="9.21875" style="38" customWidth="1"/>
    <col min="5380" max="5380" width="5.44140625" style="38" bestFit="1" customWidth="1"/>
    <col min="5381" max="5381" width="9.21875" style="38" customWidth="1"/>
    <col min="5382" max="5382" width="5.44140625" style="38" bestFit="1" customWidth="1"/>
    <col min="5383" max="5383" width="9.21875" style="38" customWidth="1"/>
    <col min="5384" max="5384" width="5.44140625" style="38" bestFit="1" customWidth="1"/>
    <col min="5385" max="5385" width="9.21875" style="38" customWidth="1"/>
    <col min="5386" max="5386" width="5.44140625" style="38" bestFit="1" customWidth="1"/>
    <col min="5387" max="5387" width="9.21875" style="38" customWidth="1"/>
    <col min="5388" max="5632" width="9" style="38"/>
    <col min="5633" max="5633" width="10.33203125" style="38" customWidth="1"/>
    <col min="5634" max="5634" width="5.44140625" style="38" bestFit="1" customWidth="1"/>
    <col min="5635" max="5635" width="9.21875" style="38" customWidth="1"/>
    <col min="5636" max="5636" width="5.44140625" style="38" bestFit="1" customWidth="1"/>
    <col min="5637" max="5637" width="9.21875" style="38" customWidth="1"/>
    <col min="5638" max="5638" width="5.44140625" style="38" bestFit="1" customWidth="1"/>
    <col min="5639" max="5639" width="9.21875" style="38" customWidth="1"/>
    <col min="5640" max="5640" width="5.44140625" style="38" bestFit="1" customWidth="1"/>
    <col min="5641" max="5641" width="9.21875" style="38" customWidth="1"/>
    <col min="5642" max="5642" width="5.44140625" style="38" bestFit="1" customWidth="1"/>
    <col min="5643" max="5643" width="9.21875" style="38" customWidth="1"/>
    <col min="5644" max="5888" width="9" style="38"/>
    <col min="5889" max="5889" width="10.33203125" style="38" customWidth="1"/>
    <col min="5890" max="5890" width="5.44140625" style="38" bestFit="1" customWidth="1"/>
    <col min="5891" max="5891" width="9.21875" style="38" customWidth="1"/>
    <col min="5892" max="5892" width="5.44140625" style="38" bestFit="1" customWidth="1"/>
    <col min="5893" max="5893" width="9.21875" style="38" customWidth="1"/>
    <col min="5894" max="5894" width="5.44140625" style="38" bestFit="1" customWidth="1"/>
    <col min="5895" max="5895" width="9.21875" style="38" customWidth="1"/>
    <col min="5896" max="5896" width="5.44140625" style="38" bestFit="1" customWidth="1"/>
    <col min="5897" max="5897" width="9.21875" style="38" customWidth="1"/>
    <col min="5898" max="5898" width="5.44140625" style="38" bestFit="1" customWidth="1"/>
    <col min="5899" max="5899" width="9.21875" style="38" customWidth="1"/>
    <col min="5900" max="6144" width="9" style="38"/>
    <col min="6145" max="6145" width="10.33203125" style="38" customWidth="1"/>
    <col min="6146" max="6146" width="5.44140625" style="38" bestFit="1" customWidth="1"/>
    <col min="6147" max="6147" width="9.21875" style="38" customWidth="1"/>
    <col min="6148" max="6148" width="5.44140625" style="38" bestFit="1" customWidth="1"/>
    <col min="6149" max="6149" width="9.21875" style="38" customWidth="1"/>
    <col min="6150" max="6150" width="5.44140625" style="38" bestFit="1" customWidth="1"/>
    <col min="6151" max="6151" width="9.21875" style="38" customWidth="1"/>
    <col min="6152" max="6152" width="5.44140625" style="38" bestFit="1" customWidth="1"/>
    <col min="6153" max="6153" width="9.21875" style="38" customWidth="1"/>
    <col min="6154" max="6154" width="5.44140625" style="38" bestFit="1" customWidth="1"/>
    <col min="6155" max="6155" width="9.21875" style="38" customWidth="1"/>
    <col min="6156" max="6400" width="9" style="38"/>
    <col min="6401" max="6401" width="10.33203125" style="38" customWidth="1"/>
    <col min="6402" max="6402" width="5.44140625" style="38" bestFit="1" customWidth="1"/>
    <col min="6403" max="6403" width="9.21875" style="38" customWidth="1"/>
    <col min="6404" max="6404" width="5.44140625" style="38" bestFit="1" customWidth="1"/>
    <col min="6405" max="6405" width="9.21875" style="38" customWidth="1"/>
    <col min="6406" max="6406" width="5.44140625" style="38" bestFit="1" customWidth="1"/>
    <col min="6407" max="6407" width="9.21875" style="38" customWidth="1"/>
    <col min="6408" max="6408" width="5.44140625" style="38" bestFit="1" customWidth="1"/>
    <col min="6409" max="6409" width="9.21875" style="38" customWidth="1"/>
    <col min="6410" max="6410" width="5.44140625" style="38" bestFit="1" customWidth="1"/>
    <col min="6411" max="6411" width="9.21875" style="38" customWidth="1"/>
    <col min="6412" max="6656" width="9" style="38"/>
    <col min="6657" max="6657" width="10.33203125" style="38" customWidth="1"/>
    <col min="6658" max="6658" width="5.44140625" style="38" bestFit="1" customWidth="1"/>
    <col min="6659" max="6659" width="9.21875" style="38" customWidth="1"/>
    <col min="6660" max="6660" width="5.44140625" style="38" bestFit="1" customWidth="1"/>
    <col min="6661" max="6661" width="9.21875" style="38" customWidth="1"/>
    <col min="6662" max="6662" width="5.44140625" style="38" bestFit="1" customWidth="1"/>
    <col min="6663" max="6663" width="9.21875" style="38" customWidth="1"/>
    <col min="6664" max="6664" width="5.44140625" style="38" bestFit="1" customWidth="1"/>
    <col min="6665" max="6665" width="9.21875" style="38" customWidth="1"/>
    <col min="6666" max="6666" width="5.44140625" style="38" bestFit="1" customWidth="1"/>
    <col min="6667" max="6667" width="9.21875" style="38" customWidth="1"/>
    <col min="6668" max="6912" width="9" style="38"/>
    <col min="6913" max="6913" width="10.33203125" style="38" customWidth="1"/>
    <col min="6914" max="6914" width="5.44140625" style="38" bestFit="1" customWidth="1"/>
    <col min="6915" max="6915" width="9.21875" style="38" customWidth="1"/>
    <col min="6916" max="6916" width="5.44140625" style="38" bestFit="1" customWidth="1"/>
    <col min="6917" max="6917" width="9.21875" style="38" customWidth="1"/>
    <col min="6918" max="6918" width="5.44140625" style="38" bestFit="1" customWidth="1"/>
    <col min="6919" max="6919" width="9.21875" style="38" customWidth="1"/>
    <col min="6920" max="6920" width="5.44140625" style="38" bestFit="1" customWidth="1"/>
    <col min="6921" max="6921" width="9.21875" style="38" customWidth="1"/>
    <col min="6922" max="6922" width="5.44140625" style="38" bestFit="1" customWidth="1"/>
    <col min="6923" max="6923" width="9.21875" style="38" customWidth="1"/>
    <col min="6924" max="7168" width="9" style="38"/>
    <col min="7169" max="7169" width="10.33203125" style="38" customWidth="1"/>
    <col min="7170" max="7170" width="5.44140625" style="38" bestFit="1" customWidth="1"/>
    <col min="7171" max="7171" width="9.21875" style="38" customWidth="1"/>
    <col min="7172" max="7172" width="5.44140625" style="38" bestFit="1" customWidth="1"/>
    <col min="7173" max="7173" width="9.21875" style="38" customWidth="1"/>
    <col min="7174" max="7174" width="5.44140625" style="38" bestFit="1" customWidth="1"/>
    <col min="7175" max="7175" width="9.21875" style="38" customWidth="1"/>
    <col min="7176" max="7176" width="5.44140625" style="38" bestFit="1" customWidth="1"/>
    <col min="7177" max="7177" width="9.21875" style="38" customWidth="1"/>
    <col min="7178" max="7178" width="5.44140625" style="38" bestFit="1" customWidth="1"/>
    <col min="7179" max="7179" width="9.21875" style="38" customWidth="1"/>
    <col min="7180" max="7424" width="9" style="38"/>
    <col min="7425" max="7425" width="10.33203125" style="38" customWidth="1"/>
    <col min="7426" max="7426" width="5.44140625" style="38" bestFit="1" customWidth="1"/>
    <col min="7427" max="7427" width="9.21875" style="38" customWidth="1"/>
    <col min="7428" max="7428" width="5.44140625" style="38" bestFit="1" customWidth="1"/>
    <col min="7429" max="7429" width="9.21875" style="38" customWidth="1"/>
    <col min="7430" max="7430" width="5.44140625" style="38" bestFit="1" customWidth="1"/>
    <col min="7431" max="7431" width="9.21875" style="38" customWidth="1"/>
    <col min="7432" max="7432" width="5.44140625" style="38" bestFit="1" customWidth="1"/>
    <col min="7433" max="7433" width="9.21875" style="38" customWidth="1"/>
    <col min="7434" max="7434" width="5.44140625" style="38" bestFit="1" customWidth="1"/>
    <col min="7435" max="7435" width="9.21875" style="38" customWidth="1"/>
    <col min="7436" max="7680" width="9" style="38"/>
    <col min="7681" max="7681" width="10.33203125" style="38" customWidth="1"/>
    <col min="7682" max="7682" width="5.44140625" style="38" bestFit="1" customWidth="1"/>
    <col min="7683" max="7683" width="9.21875" style="38" customWidth="1"/>
    <col min="7684" max="7684" width="5.44140625" style="38" bestFit="1" customWidth="1"/>
    <col min="7685" max="7685" width="9.21875" style="38" customWidth="1"/>
    <col min="7686" max="7686" width="5.44140625" style="38" bestFit="1" customWidth="1"/>
    <col min="7687" max="7687" width="9.21875" style="38" customWidth="1"/>
    <col min="7688" max="7688" width="5.44140625" style="38" bestFit="1" customWidth="1"/>
    <col min="7689" max="7689" width="9.21875" style="38" customWidth="1"/>
    <col min="7690" max="7690" width="5.44140625" style="38" bestFit="1" customWidth="1"/>
    <col min="7691" max="7691" width="9.21875" style="38" customWidth="1"/>
    <col min="7692" max="7936" width="9" style="38"/>
    <col min="7937" max="7937" width="10.33203125" style="38" customWidth="1"/>
    <col min="7938" max="7938" width="5.44140625" style="38" bestFit="1" customWidth="1"/>
    <col min="7939" max="7939" width="9.21875" style="38" customWidth="1"/>
    <col min="7940" max="7940" width="5.44140625" style="38" bestFit="1" customWidth="1"/>
    <col min="7941" max="7941" width="9.21875" style="38" customWidth="1"/>
    <col min="7942" max="7942" width="5.44140625" style="38" bestFit="1" customWidth="1"/>
    <col min="7943" max="7943" width="9.21875" style="38" customWidth="1"/>
    <col min="7944" max="7944" width="5.44140625" style="38" bestFit="1" customWidth="1"/>
    <col min="7945" max="7945" width="9.21875" style="38" customWidth="1"/>
    <col min="7946" max="7946" width="5.44140625" style="38" bestFit="1" customWidth="1"/>
    <col min="7947" max="7947" width="9.21875" style="38" customWidth="1"/>
    <col min="7948" max="8192" width="9" style="38"/>
    <col min="8193" max="8193" width="10.33203125" style="38" customWidth="1"/>
    <col min="8194" max="8194" width="5.44140625" style="38" bestFit="1" customWidth="1"/>
    <col min="8195" max="8195" width="9.21875" style="38" customWidth="1"/>
    <col min="8196" max="8196" width="5.44140625" style="38" bestFit="1" customWidth="1"/>
    <col min="8197" max="8197" width="9.21875" style="38" customWidth="1"/>
    <col min="8198" max="8198" width="5.44140625" style="38" bestFit="1" customWidth="1"/>
    <col min="8199" max="8199" width="9.21875" style="38" customWidth="1"/>
    <col min="8200" max="8200" width="5.44140625" style="38" bestFit="1" customWidth="1"/>
    <col min="8201" max="8201" width="9.21875" style="38" customWidth="1"/>
    <col min="8202" max="8202" width="5.44140625" style="38" bestFit="1" customWidth="1"/>
    <col min="8203" max="8203" width="9.21875" style="38" customWidth="1"/>
    <col min="8204" max="8448" width="9" style="38"/>
    <col min="8449" max="8449" width="10.33203125" style="38" customWidth="1"/>
    <col min="8450" max="8450" width="5.44140625" style="38" bestFit="1" customWidth="1"/>
    <col min="8451" max="8451" width="9.21875" style="38" customWidth="1"/>
    <col min="8452" max="8452" width="5.44140625" style="38" bestFit="1" customWidth="1"/>
    <col min="8453" max="8453" width="9.21875" style="38" customWidth="1"/>
    <col min="8454" max="8454" width="5.44140625" style="38" bestFit="1" customWidth="1"/>
    <col min="8455" max="8455" width="9.21875" style="38" customWidth="1"/>
    <col min="8456" max="8456" width="5.44140625" style="38" bestFit="1" customWidth="1"/>
    <col min="8457" max="8457" width="9.21875" style="38" customWidth="1"/>
    <col min="8458" max="8458" width="5.44140625" style="38" bestFit="1" customWidth="1"/>
    <col min="8459" max="8459" width="9.21875" style="38" customWidth="1"/>
    <col min="8460" max="8704" width="9" style="38"/>
    <col min="8705" max="8705" width="10.33203125" style="38" customWidth="1"/>
    <col min="8706" max="8706" width="5.44140625" style="38" bestFit="1" customWidth="1"/>
    <col min="8707" max="8707" width="9.21875" style="38" customWidth="1"/>
    <col min="8708" max="8708" width="5.44140625" style="38" bestFit="1" customWidth="1"/>
    <col min="8709" max="8709" width="9.21875" style="38" customWidth="1"/>
    <col min="8710" max="8710" width="5.44140625" style="38" bestFit="1" customWidth="1"/>
    <col min="8711" max="8711" width="9.21875" style="38" customWidth="1"/>
    <col min="8712" max="8712" width="5.44140625" style="38" bestFit="1" customWidth="1"/>
    <col min="8713" max="8713" width="9.21875" style="38" customWidth="1"/>
    <col min="8714" max="8714" width="5.44140625" style="38" bestFit="1" customWidth="1"/>
    <col min="8715" max="8715" width="9.21875" style="38" customWidth="1"/>
    <col min="8716" max="8960" width="9" style="38"/>
    <col min="8961" max="8961" width="10.33203125" style="38" customWidth="1"/>
    <col min="8962" max="8962" width="5.44140625" style="38" bestFit="1" customWidth="1"/>
    <col min="8963" max="8963" width="9.21875" style="38" customWidth="1"/>
    <col min="8964" max="8964" width="5.44140625" style="38" bestFit="1" customWidth="1"/>
    <col min="8965" max="8965" width="9.21875" style="38" customWidth="1"/>
    <col min="8966" max="8966" width="5.44140625" style="38" bestFit="1" customWidth="1"/>
    <col min="8967" max="8967" width="9.21875" style="38" customWidth="1"/>
    <col min="8968" max="8968" width="5.44140625" style="38" bestFit="1" customWidth="1"/>
    <col min="8969" max="8969" width="9.21875" style="38" customWidth="1"/>
    <col min="8970" max="8970" width="5.44140625" style="38" bestFit="1" customWidth="1"/>
    <col min="8971" max="8971" width="9.21875" style="38" customWidth="1"/>
    <col min="8972" max="9216" width="9" style="38"/>
    <col min="9217" max="9217" width="10.33203125" style="38" customWidth="1"/>
    <col min="9218" max="9218" width="5.44140625" style="38" bestFit="1" customWidth="1"/>
    <col min="9219" max="9219" width="9.21875" style="38" customWidth="1"/>
    <col min="9220" max="9220" width="5.44140625" style="38" bestFit="1" customWidth="1"/>
    <col min="9221" max="9221" width="9.21875" style="38" customWidth="1"/>
    <col min="9222" max="9222" width="5.44140625" style="38" bestFit="1" customWidth="1"/>
    <col min="9223" max="9223" width="9.21875" style="38" customWidth="1"/>
    <col min="9224" max="9224" width="5.44140625" style="38" bestFit="1" customWidth="1"/>
    <col min="9225" max="9225" width="9.21875" style="38" customWidth="1"/>
    <col min="9226" max="9226" width="5.44140625" style="38" bestFit="1" customWidth="1"/>
    <col min="9227" max="9227" width="9.21875" style="38" customWidth="1"/>
    <col min="9228" max="9472" width="9" style="38"/>
    <col min="9473" max="9473" width="10.33203125" style="38" customWidth="1"/>
    <col min="9474" max="9474" width="5.44140625" style="38" bestFit="1" customWidth="1"/>
    <col min="9475" max="9475" width="9.21875" style="38" customWidth="1"/>
    <col min="9476" max="9476" width="5.44140625" style="38" bestFit="1" customWidth="1"/>
    <col min="9477" max="9477" width="9.21875" style="38" customWidth="1"/>
    <col min="9478" max="9478" width="5.44140625" style="38" bestFit="1" customWidth="1"/>
    <col min="9479" max="9479" width="9.21875" style="38" customWidth="1"/>
    <col min="9480" max="9480" width="5.44140625" style="38" bestFit="1" customWidth="1"/>
    <col min="9481" max="9481" width="9.21875" style="38" customWidth="1"/>
    <col min="9482" max="9482" width="5.44140625" style="38" bestFit="1" customWidth="1"/>
    <col min="9483" max="9483" width="9.21875" style="38" customWidth="1"/>
    <col min="9484" max="9728" width="9" style="38"/>
    <col min="9729" max="9729" width="10.33203125" style="38" customWidth="1"/>
    <col min="9730" max="9730" width="5.44140625" style="38" bestFit="1" customWidth="1"/>
    <col min="9731" max="9731" width="9.21875" style="38" customWidth="1"/>
    <col min="9732" max="9732" width="5.44140625" style="38" bestFit="1" customWidth="1"/>
    <col min="9733" max="9733" width="9.21875" style="38" customWidth="1"/>
    <col min="9734" max="9734" width="5.44140625" style="38" bestFit="1" customWidth="1"/>
    <col min="9735" max="9735" width="9.21875" style="38" customWidth="1"/>
    <col min="9736" max="9736" width="5.44140625" style="38" bestFit="1" customWidth="1"/>
    <col min="9737" max="9737" width="9.21875" style="38" customWidth="1"/>
    <col min="9738" max="9738" width="5.44140625" style="38" bestFit="1" customWidth="1"/>
    <col min="9739" max="9739" width="9.21875" style="38" customWidth="1"/>
    <col min="9740" max="9984" width="9" style="38"/>
    <col min="9985" max="9985" width="10.33203125" style="38" customWidth="1"/>
    <col min="9986" max="9986" width="5.44140625" style="38" bestFit="1" customWidth="1"/>
    <col min="9987" max="9987" width="9.21875" style="38" customWidth="1"/>
    <col min="9988" max="9988" width="5.44140625" style="38" bestFit="1" customWidth="1"/>
    <col min="9989" max="9989" width="9.21875" style="38" customWidth="1"/>
    <col min="9990" max="9990" width="5.44140625" style="38" bestFit="1" customWidth="1"/>
    <col min="9991" max="9991" width="9.21875" style="38" customWidth="1"/>
    <col min="9992" max="9992" width="5.44140625" style="38" bestFit="1" customWidth="1"/>
    <col min="9993" max="9993" width="9.21875" style="38" customWidth="1"/>
    <col min="9994" max="9994" width="5.44140625" style="38" bestFit="1" customWidth="1"/>
    <col min="9995" max="9995" width="9.21875" style="38" customWidth="1"/>
    <col min="9996" max="10240" width="9" style="38"/>
    <col min="10241" max="10241" width="10.33203125" style="38" customWidth="1"/>
    <col min="10242" max="10242" width="5.44140625" style="38" bestFit="1" customWidth="1"/>
    <col min="10243" max="10243" width="9.21875" style="38" customWidth="1"/>
    <col min="10244" max="10244" width="5.44140625" style="38" bestFit="1" customWidth="1"/>
    <col min="10245" max="10245" width="9.21875" style="38" customWidth="1"/>
    <col min="10246" max="10246" width="5.44140625" style="38" bestFit="1" customWidth="1"/>
    <col min="10247" max="10247" width="9.21875" style="38" customWidth="1"/>
    <col min="10248" max="10248" width="5.44140625" style="38" bestFit="1" customWidth="1"/>
    <col min="10249" max="10249" width="9.21875" style="38" customWidth="1"/>
    <col min="10250" max="10250" width="5.44140625" style="38" bestFit="1" customWidth="1"/>
    <col min="10251" max="10251" width="9.21875" style="38" customWidth="1"/>
    <col min="10252" max="10496" width="9" style="38"/>
    <col min="10497" max="10497" width="10.33203125" style="38" customWidth="1"/>
    <col min="10498" max="10498" width="5.44140625" style="38" bestFit="1" customWidth="1"/>
    <col min="10499" max="10499" width="9.21875" style="38" customWidth="1"/>
    <col min="10500" max="10500" width="5.44140625" style="38" bestFit="1" customWidth="1"/>
    <col min="10501" max="10501" width="9.21875" style="38" customWidth="1"/>
    <col min="10502" max="10502" width="5.44140625" style="38" bestFit="1" customWidth="1"/>
    <col min="10503" max="10503" width="9.21875" style="38" customWidth="1"/>
    <col min="10504" max="10504" width="5.44140625" style="38" bestFit="1" customWidth="1"/>
    <col min="10505" max="10505" width="9.21875" style="38" customWidth="1"/>
    <col min="10506" max="10506" width="5.44140625" style="38" bestFit="1" customWidth="1"/>
    <col min="10507" max="10507" width="9.21875" style="38" customWidth="1"/>
    <col min="10508" max="10752" width="9" style="38"/>
    <col min="10753" max="10753" width="10.33203125" style="38" customWidth="1"/>
    <col min="10754" max="10754" width="5.44140625" style="38" bestFit="1" customWidth="1"/>
    <col min="10755" max="10755" width="9.21875" style="38" customWidth="1"/>
    <col min="10756" max="10756" width="5.44140625" style="38" bestFit="1" customWidth="1"/>
    <col min="10757" max="10757" width="9.21875" style="38" customWidth="1"/>
    <col min="10758" max="10758" width="5.44140625" style="38" bestFit="1" customWidth="1"/>
    <col min="10759" max="10759" width="9.21875" style="38" customWidth="1"/>
    <col min="10760" max="10760" width="5.44140625" style="38" bestFit="1" customWidth="1"/>
    <col min="10761" max="10761" width="9.21875" style="38" customWidth="1"/>
    <col min="10762" max="10762" width="5.44140625" style="38" bestFit="1" customWidth="1"/>
    <col min="10763" max="10763" width="9.21875" style="38" customWidth="1"/>
    <col min="10764" max="11008" width="9" style="38"/>
    <col min="11009" max="11009" width="10.33203125" style="38" customWidth="1"/>
    <col min="11010" max="11010" width="5.44140625" style="38" bestFit="1" customWidth="1"/>
    <col min="11011" max="11011" width="9.21875" style="38" customWidth="1"/>
    <col min="11012" max="11012" width="5.44140625" style="38" bestFit="1" customWidth="1"/>
    <col min="11013" max="11013" width="9.21875" style="38" customWidth="1"/>
    <col min="11014" max="11014" width="5.44140625" style="38" bestFit="1" customWidth="1"/>
    <col min="11015" max="11015" width="9.21875" style="38" customWidth="1"/>
    <col min="11016" max="11016" width="5.44140625" style="38" bestFit="1" customWidth="1"/>
    <col min="11017" max="11017" width="9.21875" style="38" customWidth="1"/>
    <col min="11018" max="11018" width="5.44140625" style="38" bestFit="1" customWidth="1"/>
    <col min="11019" max="11019" width="9.21875" style="38" customWidth="1"/>
    <col min="11020" max="11264" width="9" style="38"/>
    <col min="11265" max="11265" width="10.33203125" style="38" customWidth="1"/>
    <col min="11266" max="11266" width="5.44140625" style="38" bestFit="1" customWidth="1"/>
    <col min="11267" max="11267" width="9.21875" style="38" customWidth="1"/>
    <col min="11268" max="11268" width="5.44140625" style="38" bestFit="1" customWidth="1"/>
    <col min="11269" max="11269" width="9.21875" style="38" customWidth="1"/>
    <col min="11270" max="11270" width="5.44140625" style="38" bestFit="1" customWidth="1"/>
    <col min="11271" max="11271" width="9.21875" style="38" customWidth="1"/>
    <col min="11272" max="11272" width="5.44140625" style="38" bestFit="1" customWidth="1"/>
    <col min="11273" max="11273" width="9.21875" style="38" customWidth="1"/>
    <col min="11274" max="11274" width="5.44140625" style="38" bestFit="1" customWidth="1"/>
    <col min="11275" max="11275" width="9.21875" style="38" customWidth="1"/>
    <col min="11276" max="11520" width="9" style="38"/>
    <col min="11521" max="11521" width="10.33203125" style="38" customWidth="1"/>
    <col min="11522" max="11522" width="5.44140625" style="38" bestFit="1" customWidth="1"/>
    <col min="11523" max="11523" width="9.21875" style="38" customWidth="1"/>
    <col min="11524" max="11524" width="5.44140625" style="38" bestFit="1" customWidth="1"/>
    <col min="11525" max="11525" width="9.21875" style="38" customWidth="1"/>
    <col min="11526" max="11526" width="5.44140625" style="38" bestFit="1" customWidth="1"/>
    <col min="11527" max="11527" width="9.21875" style="38" customWidth="1"/>
    <col min="11528" max="11528" width="5.44140625" style="38" bestFit="1" customWidth="1"/>
    <col min="11529" max="11529" width="9.21875" style="38" customWidth="1"/>
    <col min="11530" max="11530" width="5.44140625" style="38" bestFit="1" customWidth="1"/>
    <col min="11531" max="11531" width="9.21875" style="38" customWidth="1"/>
    <col min="11532" max="11776" width="9" style="38"/>
    <col min="11777" max="11777" width="10.33203125" style="38" customWidth="1"/>
    <col min="11778" max="11778" width="5.44140625" style="38" bestFit="1" customWidth="1"/>
    <col min="11779" max="11779" width="9.21875" style="38" customWidth="1"/>
    <col min="11780" max="11780" width="5.44140625" style="38" bestFit="1" customWidth="1"/>
    <col min="11781" max="11781" width="9.21875" style="38" customWidth="1"/>
    <col min="11782" max="11782" width="5.44140625" style="38" bestFit="1" customWidth="1"/>
    <col min="11783" max="11783" width="9.21875" style="38" customWidth="1"/>
    <col min="11784" max="11784" width="5.44140625" style="38" bestFit="1" customWidth="1"/>
    <col min="11785" max="11785" width="9.21875" style="38" customWidth="1"/>
    <col min="11786" max="11786" width="5.44140625" style="38" bestFit="1" customWidth="1"/>
    <col min="11787" max="11787" width="9.21875" style="38" customWidth="1"/>
    <col min="11788" max="12032" width="9" style="38"/>
    <col min="12033" max="12033" width="10.33203125" style="38" customWidth="1"/>
    <col min="12034" max="12034" width="5.44140625" style="38" bestFit="1" customWidth="1"/>
    <col min="12035" max="12035" width="9.21875" style="38" customWidth="1"/>
    <col min="12036" max="12036" width="5.44140625" style="38" bestFit="1" customWidth="1"/>
    <col min="12037" max="12037" width="9.21875" style="38" customWidth="1"/>
    <col min="12038" max="12038" width="5.44140625" style="38" bestFit="1" customWidth="1"/>
    <col min="12039" max="12039" width="9.21875" style="38" customWidth="1"/>
    <col min="12040" max="12040" width="5.44140625" style="38" bestFit="1" customWidth="1"/>
    <col min="12041" max="12041" width="9.21875" style="38" customWidth="1"/>
    <col min="12042" max="12042" width="5.44140625" style="38" bestFit="1" customWidth="1"/>
    <col min="12043" max="12043" width="9.21875" style="38" customWidth="1"/>
    <col min="12044" max="12288" width="9" style="38"/>
    <col min="12289" max="12289" width="10.33203125" style="38" customWidth="1"/>
    <col min="12290" max="12290" width="5.44140625" style="38" bestFit="1" customWidth="1"/>
    <col min="12291" max="12291" width="9.21875" style="38" customWidth="1"/>
    <col min="12292" max="12292" width="5.44140625" style="38" bestFit="1" customWidth="1"/>
    <col min="12293" max="12293" width="9.21875" style="38" customWidth="1"/>
    <col min="12294" max="12294" width="5.44140625" style="38" bestFit="1" customWidth="1"/>
    <col min="12295" max="12295" width="9.21875" style="38" customWidth="1"/>
    <col min="12296" max="12296" width="5.44140625" style="38" bestFit="1" customWidth="1"/>
    <col min="12297" max="12297" width="9.21875" style="38" customWidth="1"/>
    <col min="12298" max="12298" width="5.44140625" style="38" bestFit="1" customWidth="1"/>
    <col min="12299" max="12299" width="9.21875" style="38" customWidth="1"/>
    <col min="12300" max="12544" width="9" style="38"/>
    <col min="12545" max="12545" width="10.33203125" style="38" customWidth="1"/>
    <col min="12546" max="12546" width="5.44140625" style="38" bestFit="1" customWidth="1"/>
    <col min="12547" max="12547" width="9.21875" style="38" customWidth="1"/>
    <col min="12548" max="12548" width="5.44140625" style="38" bestFit="1" customWidth="1"/>
    <col min="12549" max="12549" width="9.21875" style="38" customWidth="1"/>
    <col min="12550" max="12550" width="5.44140625" style="38" bestFit="1" customWidth="1"/>
    <col min="12551" max="12551" width="9.21875" style="38" customWidth="1"/>
    <col min="12552" max="12552" width="5.44140625" style="38" bestFit="1" customWidth="1"/>
    <col min="12553" max="12553" width="9.21875" style="38" customWidth="1"/>
    <col min="12554" max="12554" width="5.44140625" style="38" bestFit="1" customWidth="1"/>
    <col min="12555" max="12555" width="9.21875" style="38" customWidth="1"/>
    <col min="12556" max="12800" width="9" style="38"/>
    <col min="12801" max="12801" width="10.33203125" style="38" customWidth="1"/>
    <col min="12802" max="12802" width="5.44140625" style="38" bestFit="1" customWidth="1"/>
    <col min="12803" max="12803" width="9.21875" style="38" customWidth="1"/>
    <col min="12804" max="12804" width="5.44140625" style="38" bestFit="1" customWidth="1"/>
    <col min="12805" max="12805" width="9.21875" style="38" customWidth="1"/>
    <col min="12806" max="12806" width="5.44140625" style="38" bestFit="1" customWidth="1"/>
    <col min="12807" max="12807" width="9.21875" style="38" customWidth="1"/>
    <col min="12808" max="12808" width="5.44140625" style="38" bestFit="1" customWidth="1"/>
    <col min="12809" max="12809" width="9.21875" style="38" customWidth="1"/>
    <col min="12810" max="12810" width="5.44140625" style="38" bestFit="1" customWidth="1"/>
    <col min="12811" max="12811" width="9.21875" style="38" customWidth="1"/>
    <col min="12812" max="13056" width="9" style="38"/>
    <col min="13057" max="13057" width="10.33203125" style="38" customWidth="1"/>
    <col min="13058" max="13058" width="5.44140625" style="38" bestFit="1" customWidth="1"/>
    <col min="13059" max="13059" width="9.21875" style="38" customWidth="1"/>
    <col min="13060" max="13060" width="5.44140625" style="38" bestFit="1" customWidth="1"/>
    <col min="13061" max="13061" width="9.21875" style="38" customWidth="1"/>
    <col min="13062" max="13062" width="5.44140625" style="38" bestFit="1" customWidth="1"/>
    <col min="13063" max="13063" width="9.21875" style="38" customWidth="1"/>
    <col min="13064" max="13064" width="5.44140625" style="38" bestFit="1" customWidth="1"/>
    <col min="13065" max="13065" width="9.21875" style="38" customWidth="1"/>
    <col min="13066" max="13066" width="5.44140625" style="38" bestFit="1" customWidth="1"/>
    <col min="13067" max="13067" width="9.21875" style="38" customWidth="1"/>
    <col min="13068" max="13312" width="9" style="38"/>
    <col min="13313" max="13313" width="10.33203125" style="38" customWidth="1"/>
    <col min="13314" max="13314" width="5.44140625" style="38" bestFit="1" customWidth="1"/>
    <col min="13315" max="13315" width="9.21875" style="38" customWidth="1"/>
    <col min="13316" max="13316" width="5.44140625" style="38" bestFit="1" customWidth="1"/>
    <col min="13317" max="13317" width="9.21875" style="38" customWidth="1"/>
    <col min="13318" max="13318" width="5.44140625" style="38" bestFit="1" customWidth="1"/>
    <col min="13319" max="13319" width="9.21875" style="38" customWidth="1"/>
    <col min="13320" max="13320" width="5.44140625" style="38" bestFit="1" customWidth="1"/>
    <col min="13321" max="13321" width="9.21875" style="38" customWidth="1"/>
    <col min="13322" max="13322" width="5.44140625" style="38" bestFit="1" customWidth="1"/>
    <col min="13323" max="13323" width="9.21875" style="38" customWidth="1"/>
    <col min="13324" max="13568" width="9" style="38"/>
    <col min="13569" max="13569" width="10.33203125" style="38" customWidth="1"/>
    <col min="13570" max="13570" width="5.44140625" style="38" bestFit="1" customWidth="1"/>
    <col min="13571" max="13571" width="9.21875" style="38" customWidth="1"/>
    <col min="13572" max="13572" width="5.44140625" style="38" bestFit="1" customWidth="1"/>
    <col min="13573" max="13573" width="9.21875" style="38" customWidth="1"/>
    <col min="13574" max="13574" width="5.44140625" style="38" bestFit="1" customWidth="1"/>
    <col min="13575" max="13575" width="9.21875" style="38" customWidth="1"/>
    <col min="13576" max="13576" width="5.44140625" style="38" bestFit="1" customWidth="1"/>
    <col min="13577" max="13577" width="9.21875" style="38" customWidth="1"/>
    <col min="13578" max="13578" width="5.44140625" style="38" bestFit="1" customWidth="1"/>
    <col min="13579" max="13579" width="9.21875" style="38" customWidth="1"/>
    <col min="13580" max="13824" width="9" style="38"/>
    <col min="13825" max="13825" width="10.33203125" style="38" customWidth="1"/>
    <col min="13826" max="13826" width="5.44140625" style="38" bestFit="1" customWidth="1"/>
    <col min="13827" max="13827" width="9.21875" style="38" customWidth="1"/>
    <col min="13828" max="13828" width="5.44140625" style="38" bestFit="1" customWidth="1"/>
    <col min="13829" max="13829" width="9.21875" style="38" customWidth="1"/>
    <col min="13830" max="13830" width="5.44140625" style="38" bestFit="1" customWidth="1"/>
    <col min="13831" max="13831" width="9.21875" style="38" customWidth="1"/>
    <col min="13832" max="13832" width="5.44140625" style="38" bestFit="1" customWidth="1"/>
    <col min="13833" max="13833" width="9.21875" style="38" customWidth="1"/>
    <col min="13834" max="13834" width="5.44140625" style="38" bestFit="1" customWidth="1"/>
    <col min="13835" max="13835" width="9.21875" style="38" customWidth="1"/>
    <col min="13836" max="14080" width="9" style="38"/>
    <col min="14081" max="14081" width="10.33203125" style="38" customWidth="1"/>
    <col min="14082" max="14082" width="5.44140625" style="38" bestFit="1" customWidth="1"/>
    <col min="14083" max="14083" width="9.21875" style="38" customWidth="1"/>
    <col min="14084" max="14084" width="5.44140625" style="38" bestFit="1" customWidth="1"/>
    <col min="14085" max="14085" width="9.21875" style="38" customWidth="1"/>
    <col min="14086" max="14086" width="5.44140625" style="38" bestFit="1" customWidth="1"/>
    <col min="14087" max="14087" width="9.21875" style="38" customWidth="1"/>
    <col min="14088" max="14088" width="5.44140625" style="38" bestFit="1" customWidth="1"/>
    <col min="14089" max="14089" width="9.21875" style="38" customWidth="1"/>
    <col min="14090" max="14090" width="5.44140625" style="38" bestFit="1" customWidth="1"/>
    <col min="14091" max="14091" width="9.21875" style="38" customWidth="1"/>
    <col min="14092" max="14336" width="9" style="38"/>
    <col min="14337" max="14337" width="10.33203125" style="38" customWidth="1"/>
    <col min="14338" max="14338" width="5.44140625" style="38" bestFit="1" customWidth="1"/>
    <col min="14339" max="14339" width="9.21875" style="38" customWidth="1"/>
    <col min="14340" max="14340" width="5.44140625" style="38" bestFit="1" customWidth="1"/>
    <col min="14341" max="14341" width="9.21875" style="38" customWidth="1"/>
    <col min="14342" max="14342" width="5.44140625" style="38" bestFit="1" customWidth="1"/>
    <col min="14343" max="14343" width="9.21875" style="38" customWidth="1"/>
    <col min="14344" max="14344" width="5.44140625" style="38" bestFit="1" customWidth="1"/>
    <col min="14345" max="14345" width="9.21875" style="38" customWidth="1"/>
    <col min="14346" max="14346" width="5.44140625" style="38" bestFit="1" customWidth="1"/>
    <col min="14347" max="14347" width="9.21875" style="38" customWidth="1"/>
    <col min="14348" max="14592" width="9" style="38"/>
    <col min="14593" max="14593" width="10.33203125" style="38" customWidth="1"/>
    <col min="14594" max="14594" width="5.44140625" style="38" bestFit="1" customWidth="1"/>
    <col min="14595" max="14595" width="9.21875" style="38" customWidth="1"/>
    <col min="14596" max="14596" width="5.44140625" style="38" bestFit="1" customWidth="1"/>
    <col min="14597" max="14597" width="9.21875" style="38" customWidth="1"/>
    <col min="14598" max="14598" width="5.44140625" style="38" bestFit="1" customWidth="1"/>
    <col min="14599" max="14599" width="9.21875" style="38" customWidth="1"/>
    <col min="14600" max="14600" width="5.44140625" style="38" bestFit="1" customWidth="1"/>
    <col min="14601" max="14601" width="9.21875" style="38" customWidth="1"/>
    <col min="14602" max="14602" width="5.44140625" style="38" bestFit="1" customWidth="1"/>
    <col min="14603" max="14603" width="9.21875" style="38" customWidth="1"/>
    <col min="14604" max="14848" width="9" style="38"/>
    <col min="14849" max="14849" width="10.33203125" style="38" customWidth="1"/>
    <col min="14850" max="14850" width="5.44140625" style="38" bestFit="1" customWidth="1"/>
    <col min="14851" max="14851" width="9.21875" style="38" customWidth="1"/>
    <col min="14852" max="14852" width="5.44140625" style="38" bestFit="1" customWidth="1"/>
    <col min="14853" max="14853" width="9.21875" style="38" customWidth="1"/>
    <col min="14854" max="14854" width="5.44140625" style="38" bestFit="1" customWidth="1"/>
    <col min="14855" max="14855" width="9.21875" style="38" customWidth="1"/>
    <col min="14856" max="14856" width="5.44140625" style="38" bestFit="1" customWidth="1"/>
    <col min="14857" max="14857" width="9.21875" style="38" customWidth="1"/>
    <col min="14858" max="14858" width="5.44140625" style="38" bestFit="1" customWidth="1"/>
    <col min="14859" max="14859" width="9.21875" style="38" customWidth="1"/>
    <col min="14860" max="15104" width="9" style="38"/>
    <col min="15105" max="15105" width="10.33203125" style="38" customWidth="1"/>
    <col min="15106" max="15106" width="5.44140625" style="38" bestFit="1" customWidth="1"/>
    <col min="15107" max="15107" width="9.21875" style="38" customWidth="1"/>
    <col min="15108" max="15108" width="5.44140625" style="38" bestFit="1" customWidth="1"/>
    <col min="15109" max="15109" width="9.21875" style="38" customWidth="1"/>
    <col min="15110" max="15110" width="5.44140625" style="38" bestFit="1" customWidth="1"/>
    <col min="15111" max="15111" width="9.21875" style="38" customWidth="1"/>
    <col min="15112" max="15112" width="5.44140625" style="38" bestFit="1" customWidth="1"/>
    <col min="15113" max="15113" width="9.21875" style="38" customWidth="1"/>
    <col min="15114" max="15114" width="5.44140625" style="38" bestFit="1" customWidth="1"/>
    <col min="15115" max="15115" width="9.21875" style="38" customWidth="1"/>
    <col min="15116" max="15360" width="9" style="38"/>
    <col min="15361" max="15361" width="10.33203125" style="38" customWidth="1"/>
    <col min="15362" max="15362" width="5.44140625" style="38" bestFit="1" customWidth="1"/>
    <col min="15363" max="15363" width="9.21875" style="38" customWidth="1"/>
    <col min="15364" max="15364" width="5.44140625" style="38" bestFit="1" customWidth="1"/>
    <col min="15365" max="15365" width="9.21875" style="38" customWidth="1"/>
    <col min="15366" max="15366" width="5.44140625" style="38" bestFit="1" customWidth="1"/>
    <col min="15367" max="15367" width="9.21875" style="38" customWidth="1"/>
    <col min="15368" max="15368" width="5.44140625" style="38" bestFit="1" customWidth="1"/>
    <col min="15369" max="15369" width="9.21875" style="38" customWidth="1"/>
    <col min="15370" max="15370" width="5.44140625" style="38" bestFit="1" customWidth="1"/>
    <col min="15371" max="15371" width="9.21875" style="38" customWidth="1"/>
    <col min="15372" max="15616" width="9" style="38"/>
    <col min="15617" max="15617" width="10.33203125" style="38" customWidth="1"/>
    <col min="15618" max="15618" width="5.44140625" style="38" bestFit="1" customWidth="1"/>
    <col min="15619" max="15619" width="9.21875" style="38" customWidth="1"/>
    <col min="15620" max="15620" width="5.44140625" style="38" bestFit="1" customWidth="1"/>
    <col min="15621" max="15621" width="9.21875" style="38" customWidth="1"/>
    <col min="15622" max="15622" width="5.44140625" style="38" bestFit="1" customWidth="1"/>
    <col min="15623" max="15623" width="9.21875" style="38" customWidth="1"/>
    <col min="15624" max="15624" width="5.44140625" style="38" bestFit="1" customWidth="1"/>
    <col min="15625" max="15625" width="9.21875" style="38" customWidth="1"/>
    <col min="15626" max="15626" width="5.44140625" style="38" bestFit="1" customWidth="1"/>
    <col min="15627" max="15627" width="9.21875" style="38" customWidth="1"/>
    <col min="15628" max="15872" width="9" style="38"/>
    <col min="15873" max="15873" width="10.33203125" style="38" customWidth="1"/>
    <col min="15874" max="15874" width="5.44140625" style="38" bestFit="1" customWidth="1"/>
    <col min="15875" max="15875" width="9.21875" style="38" customWidth="1"/>
    <col min="15876" max="15876" width="5.44140625" style="38" bestFit="1" customWidth="1"/>
    <col min="15877" max="15877" width="9.21875" style="38" customWidth="1"/>
    <col min="15878" max="15878" width="5.44140625" style="38" bestFit="1" customWidth="1"/>
    <col min="15879" max="15879" width="9.21875" style="38" customWidth="1"/>
    <col min="15880" max="15880" width="5.44140625" style="38" bestFit="1" customWidth="1"/>
    <col min="15881" max="15881" width="9.21875" style="38" customWidth="1"/>
    <col min="15882" max="15882" width="5.44140625" style="38" bestFit="1" customWidth="1"/>
    <col min="15883" max="15883" width="9.21875" style="38" customWidth="1"/>
    <col min="15884" max="16128" width="9" style="38"/>
    <col min="16129" max="16129" width="10.33203125" style="38" customWidth="1"/>
    <col min="16130" max="16130" width="5.44140625" style="38" bestFit="1" customWidth="1"/>
    <col min="16131" max="16131" width="9.21875" style="38" customWidth="1"/>
    <col min="16132" max="16132" width="5.44140625" style="38" bestFit="1" customWidth="1"/>
    <col min="16133" max="16133" width="9.21875" style="38" customWidth="1"/>
    <col min="16134" max="16134" width="5.44140625" style="38" bestFit="1" customWidth="1"/>
    <col min="16135" max="16135" width="9.21875" style="38" customWidth="1"/>
    <col min="16136" max="16136" width="5.44140625" style="38" bestFit="1" customWidth="1"/>
    <col min="16137" max="16137" width="9.21875" style="38" customWidth="1"/>
    <col min="16138" max="16138" width="5.44140625" style="38" bestFit="1" customWidth="1"/>
    <col min="16139" max="16139" width="9.21875" style="38" customWidth="1"/>
    <col min="16140" max="16384" width="9" style="38"/>
  </cols>
  <sheetData>
    <row r="1" spans="1:11" ht="26.25" customHeight="1">
      <c r="A1" s="128" t="s">
        <v>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.6" customHeight="1">
      <c r="A2" s="39" t="s">
        <v>59</v>
      </c>
      <c r="K2" s="40" t="s">
        <v>133</v>
      </c>
    </row>
    <row r="3" spans="1:11" ht="26.25" customHeight="1">
      <c r="A3" s="139" t="s">
        <v>1</v>
      </c>
      <c r="B3" s="139" t="s">
        <v>60</v>
      </c>
      <c r="C3" s="139"/>
      <c r="D3" s="139" t="s">
        <v>61</v>
      </c>
      <c r="E3" s="139"/>
      <c r="F3" s="133" t="s">
        <v>62</v>
      </c>
      <c r="G3" s="133"/>
      <c r="H3" s="133" t="s">
        <v>63</v>
      </c>
      <c r="I3" s="133"/>
      <c r="J3" s="139" t="s">
        <v>6</v>
      </c>
      <c r="K3" s="139"/>
    </row>
    <row r="4" spans="1:11" ht="26.25" customHeight="1">
      <c r="A4" s="139"/>
      <c r="B4" s="41" t="s">
        <v>7</v>
      </c>
      <c r="C4" s="41" t="s">
        <v>8</v>
      </c>
      <c r="D4" s="41" t="s">
        <v>7</v>
      </c>
      <c r="E4" s="41" t="s">
        <v>8</v>
      </c>
      <c r="F4" s="41" t="s">
        <v>7</v>
      </c>
      <c r="G4" s="41" t="s">
        <v>8</v>
      </c>
      <c r="H4" s="41" t="s">
        <v>7</v>
      </c>
      <c r="I4" s="41" t="s">
        <v>8</v>
      </c>
      <c r="J4" s="41" t="s">
        <v>7</v>
      </c>
      <c r="K4" s="41" t="s">
        <v>8</v>
      </c>
    </row>
    <row r="5" spans="1:11" ht="26.25" customHeight="1">
      <c r="A5" s="42" t="s">
        <v>120</v>
      </c>
      <c r="B5" s="43">
        <f t="shared" ref="B5:C10" si="0">SUM(D5,F5,H5,J5)</f>
        <v>73</v>
      </c>
      <c r="C5" s="44">
        <f>SUM(E5,G5,I5,K5)</f>
        <v>25427.47</v>
      </c>
      <c r="D5" s="43">
        <v>16</v>
      </c>
      <c r="E5" s="44">
        <v>1843.67</v>
      </c>
      <c r="F5" s="43">
        <v>46</v>
      </c>
      <c r="G5" s="44">
        <v>21830.65</v>
      </c>
      <c r="H5" s="43">
        <v>8</v>
      </c>
      <c r="I5" s="45">
        <v>914.02</v>
      </c>
      <c r="J5" s="43">
        <v>3</v>
      </c>
      <c r="K5" s="45">
        <v>839.13</v>
      </c>
    </row>
    <row r="6" spans="1:11" ht="26.25" customHeight="1">
      <c r="A6" s="46" t="s">
        <v>135</v>
      </c>
      <c r="B6" s="47">
        <f t="shared" si="0"/>
        <v>52</v>
      </c>
      <c r="C6" s="48">
        <f t="shared" si="0"/>
        <v>15179.5</v>
      </c>
      <c r="D6" s="47">
        <v>6</v>
      </c>
      <c r="E6" s="48">
        <v>635.47</v>
      </c>
      <c r="F6" s="47">
        <v>39</v>
      </c>
      <c r="G6" s="48">
        <v>13592.28</v>
      </c>
      <c r="H6" s="47">
        <v>2</v>
      </c>
      <c r="I6" s="49">
        <v>205.2</v>
      </c>
      <c r="J6" s="47">
        <v>5</v>
      </c>
      <c r="K6" s="49">
        <v>746.55</v>
      </c>
    </row>
    <row r="7" spans="1:11" ht="26.25" customHeight="1">
      <c r="A7" s="46" t="s">
        <v>111</v>
      </c>
      <c r="B7" s="47">
        <f t="shared" si="0"/>
        <v>45</v>
      </c>
      <c r="C7" s="48">
        <f t="shared" si="0"/>
        <v>7379.51</v>
      </c>
      <c r="D7" s="47">
        <v>11</v>
      </c>
      <c r="E7" s="48">
        <v>1366.29</v>
      </c>
      <c r="F7" s="47">
        <v>30</v>
      </c>
      <c r="G7" s="48">
        <v>5503.77</v>
      </c>
      <c r="H7" s="47">
        <v>3</v>
      </c>
      <c r="I7" s="49">
        <v>308.36</v>
      </c>
      <c r="J7" s="47">
        <v>1</v>
      </c>
      <c r="K7" s="49">
        <v>201.09</v>
      </c>
    </row>
    <row r="8" spans="1:11" ht="26.25" customHeight="1">
      <c r="A8" s="46" t="s">
        <v>112</v>
      </c>
      <c r="B8" s="47">
        <f t="shared" si="0"/>
        <v>71</v>
      </c>
      <c r="C8" s="48">
        <f t="shared" si="0"/>
        <v>14457.800000000001</v>
      </c>
      <c r="D8" s="47">
        <v>7</v>
      </c>
      <c r="E8" s="48">
        <v>765.5</v>
      </c>
      <c r="F8" s="47">
        <v>52</v>
      </c>
      <c r="G8" s="48">
        <v>12508.26</v>
      </c>
      <c r="H8" s="47">
        <v>9</v>
      </c>
      <c r="I8" s="49">
        <v>951.02</v>
      </c>
      <c r="J8" s="47">
        <v>3</v>
      </c>
      <c r="K8" s="49">
        <v>233.02</v>
      </c>
    </row>
    <row r="9" spans="1:11" ht="26.25" customHeight="1">
      <c r="A9" s="46" t="s">
        <v>113</v>
      </c>
      <c r="B9" s="47">
        <f t="shared" si="0"/>
        <v>74</v>
      </c>
      <c r="C9" s="48">
        <f t="shared" si="0"/>
        <v>11891.289999999999</v>
      </c>
      <c r="D9" s="47">
        <v>12</v>
      </c>
      <c r="E9" s="48">
        <v>1278.1300000000001</v>
      </c>
      <c r="F9" s="47">
        <v>57</v>
      </c>
      <c r="G9" s="48">
        <v>10167.67</v>
      </c>
      <c r="H9" s="47">
        <v>4</v>
      </c>
      <c r="I9" s="49">
        <v>389.19</v>
      </c>
      <c r="J9" s="47">
        <v>1</v>
      </c>
      <c r="K9" s="49">
        <v>56.3</v>
      </c>
    </row>
    <row r="10" spans="1:11" ht="26.25" customHeight="1">
      <c r="A10" s="50" t="s">
        <v>114</v>
      </c>
      <c r="B10" s="51">
        <f t="shared" si="0"/>
        <v>53</v>
      </c>
      <c r="C10" s="52">
        <f t="shared" si="0"/>
        <v>12598.08</v>
      </c>
      <c r="D10" s="51">
        <v>10</v>
      </c>
      <c r="E10" s="52">
        <v>1158.47</v>
      </c>
      <c r="F10" s="51">
        <v>38</v>
      </c>
      <c r="G10" s="52">
        <v>10579.43</v>
      </c>
      <c r="H10" s="51">
        <v>2</v>
      </c>
      <c r="I10" s="53">
        <v>177.29</v>
      </c>
      <c r="J10" s="51">
        <v>3</v>
      </c>
      <c r="K10" s="53">
        <v>682.89</v>
      </c>
    </row>
    <row r="11" spans="1:11" ht="19.2" customHeight="1">
      <c r="K11" s="115" t="s">
        <v>39</v>
      </c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1FEC-4F3B-4554-9745-E5161817A6AD}">
  <dimension ref="A1:Q24"/>
  <sheetViews>
    <sheetView view="pageBreakPreview" zoomScaleNormal="100" zoomScaleSheetLayoutView="100" workbookViewId="0">
      <selection activeCell="C26" sqref="C26"/>
    </sheetView>
  </sheetViews>
  <sheetFormatPr defaultColWidth="9" defaultRowHeight="26.25" customHeight="1"/>
  <cols>
    <col min="1" max="1" width="11" style="22" bestFit="1" customWidth="1"/>
    <col min="2" max="2" width="7.77734375" style="22" customWidth="1"/>
    <col min="3" max="3" width="10.77734375" style="22" customWidth="1"/>
    <col min="4" max="4" width="7.77734375" style="22" customWidth="1"/>
    <col min="5" max="5" width="10.77734375" style="22" customWidth="1"/>
    <col min="6" max="6" width="7.77734375" style="22" customWidth="1"/>
    <col min="7" max="7" width="10.77734375" style="22" customWidth="1"/>
    <col min="8" max="8" width="7.77734375" style="22" customWidth="1"/>
    <col min="9" max="9" width="10.77734375" style="22" customWidth="1"/>
    <col min="10" max="10" width="7.77734375" style="22" customWidth="1"/>
    <col min="11" max="11" width="10.77734375" style="22" customWidth="1"/>
    <col min="12" max="250" width="9" style="22"/>
    <col min="251" max="251" width="11" style="22" bestFit="1" customWidth="1"/>
    <col min="252" max="252" width="8.6640625" style="22" bestFit="1" customWidth="1"/>
    <col min="253" max="253" width="11.6640625" style="22" bestFit="1" customWidth="1"/>
    <col min="254" max="254" width="6.77734375" style="22" bestFit="1" customWidth="1"/>
    <col min="255" max="255" width="10.109375" style="22" bestFit="1" customWidth="1"/>
    <col min="256" max="256" width="8.6640625" style="22" bestFit="1" customWidth="1"/>
    <col min="257" max="257" width="11.6640625" style="22" bestFit="1" customWidth="1"/>
    <col min="258" max="258" width="6.77734375" style="22" bestFit="1" customWidth="1"/>
    <col min="259" max="259" width="10.109375" style="22" bestFit="1" customWidth="1"/>
    <col min="260" max="260" width="6.77734375" style="22" bestFit="1" customWidth="1"/>
    <col min="261" max="261" width="10" style="22" customWidth="1"/>
    <col min="262" max="506" width="9" style="22"/>
    <col min="507" max="507" width="11" style="22" bestFit="1" customWidth="1"/>
    <col min="508" max="508" width="8.6640625" style="22" bestFit="1" customWidth="1"/>
    <col min="509" max="509" width="11.6640625" style="22" bestFit="1" customWidth="1"/>
    <col min="510" max="510" width="6.77734375" style="22" bestFit="1" customWidth="1"/>
    <col min="511" max="511" width="10.109375" style="22" bestFit="1" customWidth="1"/>
    <col min="512" max="512" width="8.6640625" style="22" bestFit="1" customWidth="1"/>
    <col min="513" max="513" width="11.6640625" style="22" bestFit="1" customWidth="1"/>
    <col min="514" max="514" width="6.77734375" style="22" bestFit="1" customWidth="1"/>
    <col min="515" max="515" width="10.109375" style="22" bestFit="1" customWidth="1"/>
    <col min="516" max="516" width="6.77734375" style="22" bestFit="1" customWidth="1"/>
    <col min="517" max="517" width="10" style="22" customWidth="1"/>
    <col min="518" max="762" width="9" style="22"/>
    <col min="763" max="763" width="11" style="22" bestFit="1" customWidth="1"/>
    <col min="764" max="764" width="8.6640625" style="22" bestFit="1" customWidth="1"/>
    <col min="765" max="765" width="11.6640625" style="22" bestFit="1" customWidth="1"/>
    <col min="766" max="766" width="6.77734375" style="22" bestFit="1" customWidth="1"/>
    <col min="767" max="767" width="10.109375" style="22" bestFit="1" customWidth="1"/>
    <col min="768" max="768" width="8.6640625" style="22" bestFit="1" customWidth="1"/>
    <col min="769" max="769" width="11.6640625" style="22" bestFit="1" customWidth="1"/>
    <col min="770" max="770" width="6.77734375" style="22" bestFit="1" customWidth="1"/>
    <col min="771" max="771" width="10.109375" style="22" bestFit="1" customWidth="1"/>
    <col min="772" max="772" width="6.77734375" style="22" bestFit="1" customWidth="1"/>
    <col min="773" max="773" width="10" style="22" customWidth="1"/>
    <col min="774" max="1018" width="9" style="22"/>
    <col min="1019" max="1019" width="11" style="22" bestFit="1" customWidth="1"/>
    <col min="1020" max="1020" width="8.6640625" style="22" bestFit="1" customWidth="1"/>
    <col min="1021" max="1021" width="11.6640625" style="22" bestFit="1" customWidth="1"/>
    <col min="1022" max="1022" width="6.77734375" style="22" bestFit="1" customWidth="1"/>
    <col min="1023" max="1023" width="10.109375" style="22" bestFit="1" customWidth="1"/>
    <col min="1024" max="1024" width="8.6640625" style="22" bestFit="1" customWidth="1"/>
    <col min="1025" max="1025" width="11.6640625" style="22" bestFit="1" customWidth="1"/>
    <col min="1026" max="1026" width="6.77734375" style="22" bestFit="1" customWidth="1"/>
    <col min="1027" max="1027" width="10.109375" style="22" bestFit="1" customWidth="1"/>
    <col min="1028" max="1028" width="6.77734375" style="22" bestFit="1" customWidth="1"/>
    <col min="1029" max="1029" width="10" style="22" customWidth="1"/>
    <col min="1030" max="1274" width="9" style="22"/>
    <col min="1275" max="1275" width="11" style="22" bestFit="1" customWidth="1"/>
    <col min="1276" max="1276" width="8.6640625" style="22" bestFit="1" customWidth="1"/>
    <col min="1277" max="1277" width="11.6640625" style="22" bestFit="1" customWidth="1"/>
    <col min="1278" max="1278" width="6.77734375" style="22" bestFit="1" customWidth="1"/>
    <col min="1279" max="1279" width="10.109375" style="22" bestFit="1" customWidth="1"/>
    <col min="1280" max="1280" width="8.6640625" style="22" bestFit="1" customWidth="1"/>
    <col min="1281" max="1281" width="11.6640625" style="22" bestFit="1" customWidth="1"/>
    <col min="1282" max="1282" width="6.77734375" style="22" bestFit="1" customWidth="1"/>
    <col min="1283" max="1283" width="10.109375" style="22" bestFit="1" customWidth="1"/>
    <col min="1284" max="1284" width="6.77734375" style="22" bestFit="1" customWidth="1"/>
    <col min="1285" max="1285" width="10" style="22" customWidth="1"/>
    <col min="1286" max="1530" width="9" style="22"/>
    <col min="1531" max="1531" width="11" style="22" bestFit="1" customWidth="1"/>
    <col min="1532" max="1532" width="8.6640625" style="22" bestFit="1" customWidth="1"/>
    <col min="1533" max="1533" width="11.6640625" style="22" bestFit="1" customWidth="1"/>
    <col min="1534" max="1534" width="6.77734375" style="22" bestFit="1" customWidth="1"/>
    <col min="1535" max="1535" width="10.109375" style="22" bestFit="1" customWidth="1"/>
    <col min="1536" max="1536" width="8.6640625" style="22" bestFit="1" customWidth="1"/>
    <col min="1537" max="1537" width="11.6640625" style="22" bestFit="1" customWidth="1"/>
    <col min="1538" max="1538" width="6.77734375" style="22" bestFit="1" customWidth="1"/>
    <col min="1539" max="1539" width="10.109375" style="22" bestFit="1" customWidth="1"/>
    <col min="1540" max="1540" width="6.77734375" style="22" bestFit="1" customWidth="1"/>
    <col min="1541" max="1541" width="10" style="22" customWidth="1"/>
    <col min="1542" max="1786" width="9" style="22"/>
    <col min="1787" max="1787" width="11" style="22" bestFit="1" customWidth="1"/>
    <col min="1788" max="1788" width="8.6640625" style="22" bestFit="1" customWidth="1"/>
    <col min="1789" max="1789" width="11.6640625" style="22" bestFit="1" customWidth="1"/>
    <col min="1790" max="1790" width="6.77734375" style="22" bestFit="1" customWidth="1"/>
    <col min="1791" max="1791" width="10.109375" style="22" bestFit="1" customWidth="1"/>
    <col min="1792" max="1792" width="8.6640625" style="22" bestFit="1" customWidth="1"/>
    <col min="1793" max="1793" width="11.6640625" style="22" bestFit="1" customWidth="1"/>
    <col min="1794" max="1794" width="6.77734375" style="22" bestFit="1" customWidth="1"/>
    <col min="1795" max="1795" width="10.109375" style="22" bestFit="1" customWidth="1"/>
    <col min="1796" max="1796" width="6.77734375" style="22" bestFit="1" customWidth="1"/>
    <col min="1797" max="1797" width="10" style="22" customWidth="1"/>
    <col min="1798" max="2042" width="9" style="22"/>
    <col min="2043" max="2043" width="11" style="22" bestFit="1" customWidth="1"/>
    <col min="2044" max="2044" width="8.6640625" style="22" bestFit="1" customWidth="1"/>
    <col min="2045" max="2045" width="11.6640625" style="22" bestFit="1" customWidth="1"/>
    <col min="2046" max="2046" width="6.77734375" style="22" bestFit="1" customWidth="1"/>
    <col min="2047" max="2047" width="10.109375" style="22" bestFit="1" customWidth="1"/>
    <col min="2048" max="2048" width="8.6640625" style="22" bestFit="1" customWidth="1"/>
    <col min="2049" max="2049" width="11.6640625" style="22" bestFit="1" customWidth="1"/>
    <col min="2050" max="2050" width="6.77734375" style="22" bestFit="1" customWidth="1"/>
    <col min="2051" max="2051" width="10.109375" style="22" bestFit="1" customWidth="1"/>
    <col min="2052" max="2052" width="6.77734375" style="22" bestFit="1" customWidth="1"/>
    <col min="2053" max="2053" width="10" style="22" customWidth="1"/>
    <col min="2054" max="2298" width="9" style="22"/>
    <col min="2299" max="2299" width="11" style="22" bestFit="1" customWidth="1"/>
    <col min="2300" max="2300" width="8.6640625" style="22" bestFit="1" customWidth="1"/>
    <col min="2301" max="2301" width="11.6640625" style="22" bestFit="1" customWidth="1"/>
    <col min="2302" max="2302" width="6.77734375" style="22" bestFit="1" customWidth="1"/>
    <col min="2303" max="2303" width="10.109375" style="22" bestFit="1" customWidth="1"/>
    <col min="2304" max="2304" width="8.6640625" style="22" bestFit="1" customWidth="1"/>
    <col min="2305" max="2305" width="11.6640625" style="22" bestFit="1" customWidth="1"/>
    <col min="2306" max="2306" width="6.77734375" style="22" bestFit="1" customWidth="1"/>
    <col min="2307" max="2307" width="10.109375" style="22" bestFit="1" customWidth="1"/>
    <col min="2308" max="2308" width="6.77734375" style="22" bestFit="1" customWidth="1"/>
    <col min="2309" max="2309" width="10" style="22" customWidth="1"/>
    <col min="2310" max="2554" width="9" style="22"/>
    <col min="2555" max="2555" width="11" style="22" bestFit="1" customWidth="1"/>
    <col min="2556" max="2556" width="8.6640625" style="22" bestFit="1" customWidth="1"/>
    <col min="2557" max="2557" width="11.6640625" style="22" bestFit="1" customWidth="1"/>
    <col min="2558" max="2558" width="6.77734375" style="22" bestFit="1" customWidth="1"/>
    <col min="2559" max="2559" width="10.109375" style="22" bestFit="1" customWidth="1"/>
    <col min="2560" max="2560" width="8.6640625" style="22" bestFit="1" customWidth="1"/>
    <col min="2561" max="2561" width="11.6640625" style="22" bestFit="1" customWidth="1"/>
    <col min="2562" max="2562" width="6.77734375" style="22" bestFit="1" customWidth="1"/>
    <col min="2563" max="2563" width="10.109375" style="22" bestFit="1" customWidth="1"/>
    <col min="2564" max="2564" width="6.77734375" style="22" bestFit="1" customWidth="1"/>
    <col min="2565" max="2565" width="10" style="22" customWidth="1"/>
    <col min="2566" max="2810" width="9" style="22"/>
    <col min="2811" max="2811" width="11" style="22" bestFit="1" customWidth="1"/>
    <col min="2812" max="2812" width="8.6640625" style="22" bestFit="1" customWidth="1"/>
    <col min="2813" max="2813" width="11.6640625" style="22" bestFit="1" customWidth="1"/>
    <col min="2814" max="2814" width="6.77734375" style="22" bestFit="1" customWidth="1"/>
    <col min="2815" max="2815" width="10.109375" style="22" bestFit="1" customWidth="1"/>
    <col min="2816" max="2816" width="8.6640625" style="22" bestFit="1" customWidth="1"/>
    <col min="2817" max="2817" width="11.6640625" style="22" bestFit="1" customWidth="1"/>
    <col min="2818" max="2818" width="6.77734375" style="22" bestFit="1" customWidth="1"/>
    <col min="2819" max="2819" width="10.109375" style="22" bestFit="1" customWidth="1"/>
    <col min="2820" max="2820" width="6.77734375" style="22" bestFit="1" customWidth="1"/>
    <col min="2821" max="2821" width="10" style="22" customWidth="1"/>
    <col min="2822" max="3066" width="9" style="22"/>
    <col min="3067" max="3067" width="11" style="22" bestFit="1" customWidth="1"/>
    <col min="3068" max="3068" width="8.6640625" style="22" bestFit="1" customWidth="1"/>
    <col min="3069" max="3069" width="11.6640625" style="22" bestFit="1" customWidth="1"/>
    <col min="3070" max="3070" width="6.77734375" style="22" bestFit="1" customWidth="1"/>
    <col min="3071" max="3071" width="10.109375" style="22" bestFit="1" customWidth="1"/>
    <col min="3072" max="3072" width="8.6640625" style="22" bestFit="1" customWidth="1"/>
    <col min="3073" max="3073" width="11.6640625" style="22" bestFit="1" customWidth="1"/>
    <col min="3074" max="3074" width="6.77734375" style="22" bestFit="1" customWidth="1"/>
    <col min="3075" max="3075" width="10.109375" style="22" bestFit="1" customWidth="1"/>
    <col min="3076" max="3076" width="6.77734375" style="22" bestFit="1" customWidth="1"/>
    <col min="3077" max="3077" width="10" style="22" customWidth="1"/>
    <col min="3078" max="3322" width="9" style="22"/>
    <col min="3323" max="3323" width="11" style="22" bestFit="1" customWidth="1"/>
    <col min="3324" max="3324" width="8.6640625" style="22" bestFit="1" customWidth="1"/>
    <col min="3325" max="3325" width="11.6640625" style="22" bestFit="1" customWidth="1"/>
    <col min="3326" max="3326" width="6.77734375" style="22" bestFit="1" customWidth="1"/>
    <col min="3327" max="3327" width="10.109375" style="22" bestFit="1" customWidth="1"/>
    <col min="3328" max="3328" width="8.6640625" style="22" bestFit="1" customWidth="1"/>
    <col min="3329" max="3329" width="11.6640625" style="22" bestFit="1" customWidth="1"/>
    <col min="3330" max="3330" width="6.77734375" style="22" bestFit="1" customWidth="1"/>
    <col min="3331" max="3331" width="10.109375" style="22" bestFit="1" customWidth="1"/>
    <col min="3332" max="3332" width="6.77734375" style="22" bestFit="1" customWidth="1"/>
    <col min="3333" max="3333" width="10" style="22" customWidth="1"/>
    <col min="3334" max="3578" width="9" style="22"/>
    <col min="3579" max="3579" width="11" style="22" bestFit="1" customWidth="1"/>
    <col min="3580" max="3580" width="8.6640625" style="22" bestFit="1" customWidth="1"/>
    <col min="3581" max="3581" width="11.6640625" style="22" bestFit="1" customWidth="1"/>
    <col min="3582" max="3582" width="6.77734375" style="22" bestFit="1" customWidth="1"/>
    <col min="3583" max="3583" width="10.109375" style="22" bestFit="1" customWidth="1"/>
    <col min="3584" max="3584" width="8.6640625" style="22" bestFit="1" customWidth="1"/>
    <col min="3585" max="3585" width="11.6640625" style="22" bestFit="1" customWidth="1"/>
    <col min="3586" max="3586" width="6.77734375" style="22" bestFit="1" customWidth="1"/>
    <col min="3587" max="3587" width="10.109375" style="22" bestFit="1" customWidth="1"/>
    <col min="3588" max="3588" width="6.77734375" style="22" bestFit="1" customWidth="1"/>
    <col min="3589" max="3589" width="10" style="22" customWidth="1"/>
    <col min="3590" max="3834" width="9" style="22"/>
    <col min="3835" max="3835" width="11" style="22" bestFit="1" customWidth="1"/>
    <col min="3836" max="3836" width="8.6640625" style="22" bestFit="1" customWidth="1"/>
    <col min="3837" max="3837" width="11.6640625" style="22" bestFit="1" customWidth="1"/>
    <col min="3838" max="3838" width="6.77734375" style="22" bestFit="1" customWidth="1"/>
    <col min="3839" max="3839" width="10.109375" style="22" bestFit="1" customWidth="1"/>
    <col min="3840" max="3840" width="8.6640625" style="22" bestFit="1" customWidth="1"/>
    <col min="3841" max="3841" width="11.6640625" style="22" bestFit="1" customWidth="1"/>
    <col min="3842" max="3842" width="6.77734375" style="22" bestFit="1" customWidth="1"/>
    <col min="3843" max="3843" width="10.109375" style="22" bestFit="1" customWidth="1"/>
    <col min="3844" max="3844" width="6.77734375" style="22" bestFit="1" customWidth="1"/>
    <col min="3845" max="3845" width="10" style="22" customWidth="1"/>
    <col min="3846" max="4090" width="9" style="22"/>
    <col min="4091" max="4091" width="11" style="22" bestFit="1" customWidth="1"/>
    <col min="4092" max="4092" width="8.6640625" style="22" bestFit="1" customWidth="1"/>
    <col min="4093" max="4093" width="11.6640625" style="22" bestFit="1" customWidth="1"/>
    <col min="4094" max="4094" width="6.77734375" style="22" bestFit="1" customWidth="1"/>
    <col min="4095" max="4095" width="10.109375" style="22" bestFit="1" customWidth="1"/>
    <col min="4096" max="4096" width="8.6640625" style="22" bestFit="1" customWidth="1"/>
    <col min="4097" max="4097" width="11.6640625" style="22" bestFit="1" customWidth="1"/>
    <col min="4098" max="4098" width="6.77734375" style="22" bestFit="1" customWidth="1"/>
    <col min="4099" max="4099" width="10.109375" style="22" bestFit="1" customWidth="1"/>
    <col min="4100" max="4100" width="6.77734375" style="22" bestFit="1" customWidth="1"/>
    <col min="4101" max="4101" width="10" style="22" customWidth="1"/>
    <col min="4102" max="4346" width="9" style="22"/>
    <col min="4347" max="4347" width="11" style="22" bestFit="1" customWidth="1"/>
    <col min="4348" max="4348" width="8.6640625" style="22" bestFit="1" customWidth="1"/>
    <col min="4349" max="4349" width="11.6640625" style="22" bestFit="1" customWidth="1"/>
    <col min="4350" max="4350" width="6.77734375" style="22" bestFit="1" customWidth="1"/>
    <col min="4351" max="4351" width="10.109375" style="22" bestFit="1" customWidth="1"/>
    <col min="4352" max="4352" width="8.6640625" style="22" bestFit="1" customWidth="1"/>
    <col min="4353" max="4353" width="11.6640625" style="22" bestFit="1" customWidth="1"/>
    <col min="4354" max="4354" width="6.77734375" style="22" bestFit="1" customWidth="1"/>
    <col min="4355" max="4355" width="10.109375" style="22" bestFit="1" customWidth="1"/>
    <col min="4356" max="4356" width="6.77734375" style="22" bestFit="1" customWidth="1"/>
    <col min="4357" max="4357" width="10" style="22" customWidth="1"/>
    <col min="4358" max="4602" width="9" style="22"/>
    <col min="4603" max="4603" width="11" style="22" bestFit="1" customWidth="1"/>
    <col min="4604" max="4604" width="8.6640625" style="22" bestFit="1" customWidth="1"/>
    <col min="4605" max="4605" width="11.6640625" style="22" bestFit="1" customWidth="1"/>
    <col min="4606" max="4606" width="6.77734375" style="22" bestFit="1" customWidth="1"/>
    <col min="4607" max="4607" width="10.109375" style="22" bestFit="1" customWidth="1"/>
    <col min="4608" max="4608" width="8.6640625" style="22" bestFit="1" customWidth="1"/>
    <col min="4609" max="4609" width="11.6640625" style="22" bestFit="1" customWidth="1"/>
    <col min="4610" max="4610" width="6.77734375" style="22" bestFit="1" customWidth="1"/>
    <col min="4611" max="4611" width="10.109375" style="22" bestFit="1" customWidth="1"/>
    <col min="4612" max="4612" width="6.77734375" style="22" bestFit="1" customWidth="1"/>
    <col min="4613" max="4613" width="10" style="22" customWidth="1"/>
    <col min="4614" max="4858" width="9" style="22"/>
    <col min="4859" max="4859" width="11" style="22" bestFit="1" customWidth="1"/>
    <col min="4860" max="4860" width="8.6640625" style="22" bestFit="1" customWidth="1"/>
    <col min="4861" max="4861" width="11.6640625" style="22" bestFit="1" customWidth="1"/>
    <col min="4862" max="4862" width="6.77734375" style="22" bestFit="1" customWidth="1"/>
    <col min="4863" max="4863" width="10.109375" style="22" bestFit="1" customWidth="1"/>
    <col min="4864" max="4864" width="8.6640625" style="22" bestFit="1" customWidth="1"/>
    <col min="4865" max="4865" width="11.6640625" style="22" bestFit="1" customWidth="1"/>
    <col min="4866" max="4866" width="6.77734375" style="22" bestFit="1" customWidth="1"/>
    <col min="4867" max="4867" width="10.109375" style="22" bestFit="1" customWidth="1"/>
    <col min="4868" max="4868" width="6.77734375" style="22" bestFit="1" customWidth="1"/>
    <col min="4869" max="4869" width="10" style="22" customWidth="1"/>
    <col min="4870" max="5114" width="9" style="22"/>
    <col min="5115" max="5115" width="11" style="22" bestFit="1" customWidth="1"/>
    <col min="5116" max="5116" width="8.6640625" style="22" bestFit="1" customWidth="1"/>
    <col min="5117" max="5117" width="11.6640625" style="22" bestFit="1" customWidth="1"/>
    <col min="5118" max="5118" width="6.77734375" style="22" bestFit="1" customWidth="1"/>
    <col min="5119" max="5119" width="10.109375" style="22" bestFit="1" customWidth="1"/>
    <col min="5120" max="5120" width="8.6640625" style="22" bestFit="1" customWidth="1"/>
    <col min="5121" max="5121" width="11.6640625" style="22" bestFit="1" customWidth="1"/>
    <col min="5122" max="5122" width="6.77734375" style="22" bestFit="1" customWidth="1"/>
    <col min="5123" max="5123" width="10.109375" style="22" bestFit="1" customWidth="1"/>
    <col min="5124" max="5124" width="6.77734375" style="22" bestFit="1" customWidth="1"/>
    <col min="5125" max="5125" width="10" style="22" customWidth="1"/>
    <col min="5126" max="5370" width="9" style="22"/>
    <col min="5371" max="5371" width="11" style="22" bestFit="1" customWidth="1"/>
    <col min="5372" max="5372" width="8.6640625" style="22" bestFit="1" customWidth="1"/>
    <col min="5373" max="5373" width="11.6640625" style="22" bestFit="1" customWidth="1"/>
    <col min="5374" max="5374" width="6.77734375" style="22" bestFit="1" customWidth="1"/>
    <col min="5375" max="5375" width="10.109375" style="22" bestFit="1" customWidth="1"/>
    <col min="5376" max="5376" width="8.6640625" style="22" bestFit="1" customWidth="1"/>
    <col min="5377" max="5377" width="11.6640625" style="22" bestFit="1" customWidth="1"/>
    <col min="5378" max="5378" width="6.77734375" style="22" bestFit="1" customWidth="1"/>
    <col min="5379" max="5379" width="10.109375" style="22" bestFit="1" customWidth="1"/>
    <col min="5380" max="5380" width="6.77734375" style="22" bestFit="1" customWidth="1"/>
    <col min="5381" max="5381" width="10" style="22" customWidth="1"/>
    <col min="5382" max="5626" width="9" style="22"/>
    <col min="5627" max="5627" width="11" style="22" bestFit="1" customWidth="1"/>
    <col min="5628" max="5628" width="8.6640625" style="22" bestFit="1" customWidth="1"/>
    <col min="5629" max="5629" width="11.6640625" style="22" bestFit="1" customWidth="1"/>
    <col min="5630" max="5630" width="6.77734375" style="22" bestFit="1" customWidth="1"/>
    <col min="5631" max="5631" width="10.109375" style="22" bestFit="1" customWidth="1"/>
    <col min="5632" max="5632" width="8.6640625" style="22" bestFit="1" customWidth="1"/>
    <col min="5633" max="5633" width="11.6640625" style="22" bestFit="1" customWidth="1"/>
    <col min="5634" max="5634" width="6.77734375" style="22" bestFit="1" customWidth="1"/>
    <col min="5635" max="5635" width="10.109375" style="22" bestFit="1" customWidth="1"/>
    <col min="5636" max="5636" width="6.77734375" style="22" bestFit="1" customWidth="1"/>
    <col min="5637" max="5637" width="10" style="22" customWidth="1"/>
    <col min="5638" max="5882" width="9" style="22"/>
    <col min="5883" max="5883" width="11" style="22" bestFit="1" customWidth="1"/>
    <col min="5884" max="5884" width="8.6640625" style="22" bestFit="1" customWidth="1"/>
    <col min="5885" max="5885" width="11.6640625" style="22" bestFit="1" customWidth="1"/>
    <col min="5886" max="5886" width="6.77734375" style="22" bestFit="1" customWidth="1"/>
    <col min="5887" max="5887" width="10.109375" style="22" bestFit="1" customWidth="1"/>
    <col min="5888" max="5888" width="8.6640625" style="22" bestFit="1" customWidth="1"/>
    <col min="5889" max="5889" width="11.6640625" style="22" bestFit="1" customWidth="1"/>
    <col min="5890" max="5890" width="6.77734375" style="22" bestFit="1" customWidth="1"/>
    <col min="5891" max="5891" width="10.109375" style="22" bestFit="1" customWidth="1"/>
    <col min="5892" max="5892" width="6.77734375" style="22" bestFit="1" customWidth="1"/>
    <col min="5893" max="5893" width="10" style="22" customWidth="1"/>
    <col min="5894" max="6138" width="9" style="22"/>
    <col min="6139" max="6139" width="11" style="22" bestFit="1" customWidth="1"/>
    <col min="6140" max="6140" width="8.6640625" style="22" bestFit="1" customWidth="1"/>
    <col min="6141" max="6141" width="11.6640625" style="22" bestFit="1" customWidth="1"/>
    <col min="6142" max="6142" width="6.77734375" style="22" bestFit="1" customWidth="1"/>
    <col min="6143" max="6143" width="10.109375" style="22" bestFit="1" customWidth="1"/>
    <col min="6144" max="6144" width="8.6640625" style="22" bestFit="1" customWidth="1"/>
    <col min="6145" max="6145" width="11.6640625" style="22" bestFit="1" customWidth="1"/>
    <col min="6146" max="6146" width="6.77734375" style="22" bestFit="1" customWidth="1"/>
    <col min="6147" max="6147" width="10.109375" style="22" bestFit="1" customWidth="1"/>
    <col min="6148" max="6148" width="6.77734375" style="22" bestFit="1" customWidth="1"/>
    <col min="6149" max="6149" width="10" style="22" customWidth="1"/>
    <col min="6150" max="6394" width="9" style="22"/>
    <col min="6395" max="6395" width="11" style="22" bestFit="1" customWidth="1"/>
    <col min="6396" max="6396" width="8.6640625" style="22" bestFit="1" customWidth="1"/>
    <col min="6397" max="6397" width="11.6640625" style="22" bestFit="1" customWidth="1"/>
    <col min="6398" max="6398" width="6.77734375" style="22" bestFit="1" customWidth="1"/>
    <col min="6399" max="6399" width="10.109375" style="22" bestFit="1" customWidth="1"/>
    <col min="6400" max="6400" width="8.6640625" style="22" bestFit="1" customWidth="1"/>
    <col min="6401" max="6401" width="11.6640625" style="22" bestFit="1" customWidth="1"/>
    <col min="6402" max="6402" width="6.77734375" style="22" bestFit="1" customWidth="1"/>
    <col min="6403" max="6403" width="10.109375" style="22" bestFit="1" customWidth="1"/>
    <col min="6404" max="6404" width="6.77734375" style="22" bestFit="1" customWidth="1"/>
    <col min="6405" max="6405" width="10" style="22" customWidth="1"/>
    <col min="6406" max="6650" width="9" style="22"/>
    <col min="6651" max="6651" width="11" style="22" bestFit="1" customWidth="1"/>
    <col min="6652" max="6652" width="8.6640625" style="22" bestFit="1" customWidth="1"/>
    <col min="6653" max="6653" width="11.6640625" style="22" bestFit="1" customWidth="1"/>
    <col min="6654" max="6654" width="6.77734375" style="22" bestFit="1" customWidth="1"/>
    <col min="6655" max="6655" width="10.109375" style="22" bestFit="1" customWidth="1"/>
    <col min="6656" max="6656" width="8.6640625" style="22" bestFit="1" customWidth="1"/>
    <col min="6657" max="6657" width="11.6640625" style="22" bestFit="1" customWidth="1"/>
    <col min="6658" max="6658" width="6.77734375" style="22" bestFit="1" customWidth="1"/>
    <col min="6659" max="6659" width="10.109375" style="22" bestFit="1" customWidth="1"/>
    <col min="6660" max="6660" width="6.77734375" style="22" bestFit="1" customWidth="1"/>
    <col min="6661" max="6661" width="10" style="22" customWidth="1"/>
    <col min="6662" max="6906" width="9" style="22"/>
    <col min="6907" max="6907" width="11" style="22" bestFit="1" customWidth="1"/>
    <col min="6908" max="6908" width="8.6640625" style="22" bestFit="1" customWidth="1"/>
    <col min="6909" max="6909" width="11.6640625" style="22" bestFit="1" customWidth="1"/>
    <col min="6910" max="6910" width="6.77734375" style="22" bestFit="1" customWidth="1"/>
    <col min="6911" max="6911" width="10.109375" style="22" bestFit="1" customWidth="1"/>
    <col min="6912" max="6912" width="8.6640625" style="22" bestFit="1" customWidth="1"/>
    <col min="6913" max="6913" width="11.6640625" style="22" bestFit="1" customWidth="1"/>
    <col min="6914" max="6914" width="6.77734375" style="22" bestFit="1" customWidth="1"/>
    <col min="6915" max="6915" width="10.109375" style="22" bestFit="1" customWidth="1"/>
    <col min="6916" max="6916" width="6.77734375" style="22" bestFit="1" customWidth="1"/>
    <col min="6917" max="6917" width="10" style="22" customWidth="1"/>
    <col min="6918" max="7162" width="9" style="22"/>
    <col min="7163" max="7163" width="11" style="22" bestFit="1" customWidth="1"/>
    <col min="7164" max="7164" width="8.6640625" style="22" bestFit="1" customWidth="1"/>
    <col min="7165" max="7165" width="11.6640625" style="22" bestFit="1" customWidth="1"/>
    <col min="7166" max="7166" width="6.77734375" style="22" bestFit="1" customWidth="1"/>
    <col min="7167" max="7167" width="10.109375" style="22" bestFit="1" customWidth="1"/>
    <col min="7168" max="7168" width="8.6640625" style="22" bestFit="1" customWidth="1"/>
    <col min="7169" max="7169" width="11.6640625" style="22" bestFit="1" customWidth="1"/>
    <col min="7170" max="7170" width="6.77734375" style="22" bestFit="1" customWidth="1"/>
    <col min="7171" max="7171" width="10.109375" style="22" bestFit="1" customWidth="1"/>
    <col min="7172" max="7172" width="6.77734375" style="22" bestFit="1" customWidth="1"/>
    <col min="7173" max="7173" width="10" style="22" customWidth="1"/>
    <col min="7174" max="7418" width="9" style="22"/>
    <col min="7419" max="7419" width="11" style="22" bestFit="1" customWidth="1"/>
    <col min="7420" max="7420" width="8.6640625" style="22" bestFit="1" customWidth="1"/>
    <col min="7421" max="7421" width="11.6640625" style="22" bestFit="1" customWidth="1"/>
    <col min="7422" max="7422" width="6.77734375" style="22" bestFit="1" customWidth="1"/>
    <col min="7423" max="7423" width="10.109375" style="22" bestFit="1" customWidth="1"/>
    <col min="7424" max="7424" width="8.6640625" style="22" bestFit="1" customWidth="1"/>
    <col min="7425" max="7425" width="11.6640625" style="22" bestFit="1" customWidth="1"/>
    <col min="7426" max="7426" width="6.77734375" style="22" bestFit="1" customWidth="1"/>
    <col min="7427" max="7427" width="10.109375" style="22" bestFit="1" customWidth="1"/>
    <col min="7428" max="7428" width="6.77734375" style="22" bestFit="1" customWidth="1"/>
    <col min="7429" max="7429" width="10" style="22" customWidth="1"/>
    <col min="7430" max="7674" width="9" style="22"/>
    <col min="7675" max="7675" width="11" style="22" bestFit="1" customWidth="1"/>
    <col min="7676" max="7676" width="8.6640625" style="22" bestFit="1" customWidth="1"/>
    <col min="7677" max="7677" width="11.6640625" style="22" bestFit="1" customWidth="1"/>
    <col min="7678" max="7678" width="6.77734375" style="22" bestFit="1" customWidth="1"/>
    <col min="7679" max="7679" width="10.109375" style="22" bestFit="1" customWidth="1"/>
    <col min="7680" max="7680" width="8.6640625" style="22" bestFit="1" customWidth="1"/>
    <col min="7681" max="7681" width="11.6640625" style="22" bestFit="1" customWidth="1"/>
    <col min="7682" max="7682" width="6.77734375" style="22" bestFit="1" customWidth="1"/>
    <col min="7683" max="7683" width="10.109375" style="22" bestFit="1" customWidth="1"/>
    <col min="7684" max="7684" width="6.77734375" style="22" bestFit="1" customWidth="1"/>
    <col min="7685" max="7685" width="10" style="22" customWidth="1"/>
    <col min="7686" max="7930" width="9" style="22"/>
    <col min="7931" max="7931" width="11" style="22" bestFit="1" customWidth="1"/>
    <col min="7932" max="7932" width="8.6640625" style="22" bestFit="1" customWidth="1"/>
    <col min="7933" max="7933" width="11.6640625" style="22" bestFit="1" customWidth="1"/>
    <col min="7934" max="7934" width="6.77734375" style="22" bestFit="1" customWidth="1"/>
    <col min="7935" max="7935" width="10.109375" style="22" bestFit="1" customWidth="1"/>
    <col min="7936" max="7936" width="8.6640625" style="22" bestFit="1" customWidth="1"/>
    <col min="7937" max="7937" width="11.6640625" style="22" bestFit="1" customWidth="1"/>
    <col min="7938" max="7938" width="6.77734375" style="22" bestFit="1" customWidth="1"/>
    <col min="7939" max="7939" width="10.109375" style="22" bestFit="1" customWidth="1"/>
    <col min="7940" max="7940" width="6.77734375" style="22" bestFit="1" customWidth="1"/>
    <col min="7941" max="7941" width="10" style="22" customWidth="1"/>
    <col min="7942" max="8186" width="9" style="22"/>
    <col min="8187" max="8187" width="11" style="22" bestFit="1" customWidth="1"/>
    <col min="8188" max="8188" width="8.6640625" style="22" bestFit="1" customWidth="1"/>
    <col min="8189" max="8189" width="11.6640625" style="22" bestFit="1" customWidth="1"/>
    <col min="8190" max="8190" width="6.77734375" style="22" bestFit="1" customWidth="1"/>
    <col min="8191" max="8191" width="10.109375" style="22" bestFit="1" customWidth="1"/>
    <col min="8192" max="8192" width="8.6640625" style="22" bestFit="1" customWidth="1"/>
    <col min="8193" max="8193" width="11.6640625" style="22" bestFit="1" customWidth="1"/>
    <col min="8194" max="8194" width="6.77734375" style="22" bestFit="1" customWidth="1"/>
    <col min="8195" max="8195" width="10.109375" style="22" bestFit="1" customWidth="1"/>
    <col min="8196" max="8196" width="6.77734375" style="22" bestFit="1" customWidth="1"/>
    <col min="8197" max="8197" width="10" style="22" customWidth="1"/>
    <col min="8198" max="8442" width="9" style="22"/>
    <col min="8443" max="8443" width="11" style="22" bestFit="1" customWidth="1"/>
    <col min="8444" max="8444" width="8.6640625" style="22" bestFit="1" customWidth="1"/>
    <col min="8445" max="8445" width="11.6640625" style="22" bestFit="1" customWidth="1"/>
    <col min="8446" max="8446" width="6.77734375" style="22" bestFit="1" customWidth="1"/>
    <col min="8447" max="8447" width="10.109375" style="22" bestFit="1" customWidth="1"/>
    <col min="8448" max="8448" width="8.6640625" style="22" bestFit="1" customWidth="1"/>
    <col min="8449" max="8449" width="11.6640625" style="22" bestFit="1" customWidth="1"/>
    <col min="8450" max="8450" width="6.77734375" style="22" bestFit="1" customWidth="1"/>
    <col min="8451" max="8451" width="10.109375" style="22" bestFit="1" customWidth="1"/>
    <col min="8452" max="8452" width="6.77734375" style="22" bestFit="1" customWidth="1"/>
    <col min="8453" max="8453" width="10" style="22" customWidth="1"/>
    <col min="8454" max="8698" width="9" style="22"/>
    <col min="8699" max="8699" width="11" style="22" bestFit="1" customWidth="1"/>
    <col min="8700" max="8700" width="8.6640625" style="22" bestFit="1" customWidth="1"/>
    <col min="8701" max="8701" width="11.6640625" style="22" bestFit="1" customWidth="1"/>
    <col min="8702" max="8702" width="6.77734375" style="22" bestFit="1" customWidth="1"/>
    <col min="8703" max="8703" width="10.109375" style="22" bestFit="1" customWidth="1"/>
    <col min="8704" max="8704" width="8.6640625" style="22" bestFit="1" customWidth="1"/>
    <col min="8705" max="8705" width="11.6640625" style="22" bestFit="1" customWidth="1"/>
    <col min="8706" max="8706" width="6.77734375" style="22" bestFit="1" customWidth="1"/>
    <col min="8707" max="8707" width="10.109375" style="22" bestFit="1" customWidth="1"/>
    <col min="8708" max="8708" width="6.77734375" style="22" bestFit="1" customWidth="1"/>
    <col min="8709" max="8709" width="10" style="22" customWidth="1"/>
    <col min="8710" max="8954" width="9" style="22"/>
    <col min="8955" max="8955" width="11" style="22" bestFit="1" customWidth="1"/>
    <col min="8956" max="8956" width="8.6640625" style="22" bestFit="1" customWidth="1"/>
    <col min="8957" max="8957" width="11.6640625" style="22" bestFit="1" customWidth="1"/>
    <col min="8958" max="8958" width="6.77734375" style="22" bestFit="1" customWidth="1"/>
    <col min="8959" max="8959" width="10.109375" style="22" bestFit="1" customWidth="1"/>
    <col min="8960" max="8960" width="8.6640625" style="22" bestFit="1" customWidth="1"/>
    <col min="8961" max="8961" width="11.6640625" style="22" bestFit="1" customWidth="1"/>
    <col min="8962" max="8962" width="6.77734375" style="22" bestFit="1" customWidth="1"/>
    <col min="8963" max="8963" width="10.109375" style="22" bestFit="1" customWidth="1"/>
    <col min="8964" max="8964" width="6.77734375" style="22" bestFit="1" customWidth="1"/>
    <col min="8965" max="8965" width="10" style="22" customWidth="1"/>
    <col min="8966" max="9210" width="9" style="22"/>
    <col min="9211" max="9211" width="11" style="22" bestFit="1" customWidth="1"/>
    <col min="9212" max="9212" width="8.6640625" style="22" bestFit="1" customWidth="1"/>
    <col min="9213" max="9213" width="11.6640625" style="22" bestFit="1" customWidth="1"/>
    <col min="9214" max="9214" width="6.77734375" style="22" bestFit="1" customWidth="1"/>
    <col min="9215" max="9215" width="10.109375" style="22" bestFit="1" customWidth="1"/>
    <col min="9216" max="9216" width="8.6640625" style="22" bestFit="1" customWidth="1"/>
    <col min="9217" max="9217" width="11.6640625" style="22" bestFit="1" customWidth="1"/>
    <col min="9218" max="9218" width="6.77734375" style="22" bestFit="1" customWidth="1"/>
    <col min="9219" max="9219" width="10.109375" style="22" bestFit="1" customWidth="1"/>
    <col min="9220" max="9220" width="6.77734375" style="22" bestFit="1" customWidth="1"/>
    <col min="9221" max="9221" width="10" style="22" customWidth="1"/>
    <col min="9222" max="9466" width="9" style="22"/>
    <col min="9467" max="9467" width="11" style="22" bestFit="1" customWidth="1"/>
    <col min="9468" max="9468" width="8.6640625" style="22" bestFit="1" customWidth="1"/>
    <col min="9469" max="9469" width="11.6640625" style="22" bestFit="1" customWidth="1"/>
    <col min="9470" max="9470" width="6.77734375" style="22" bestFit="1" customWidth="1"/>
    <col min="9471" max="9471" width="10.109375" style="22" bestFit="1" customWidth="1"/>
    <col min="9472" max="9472" width="8.6640625" style="22" bestFit="1" customWidth="1"/>
    <col min="9473" max="9473" width="11.6640625" style="22" bestFit="1" customWidth="1"/>
    <col min="9474" max="9474" width="6.77734375" style="22" bestFit="1" customWidth="1"/>
    <col min="9475" max="9475" width="10.109375" style="22" bestFit="1" customWidth="1"/>
    <col min="9476" max="9476" width="6.77734375" style="22" bestFit="1" customWidth="1"/>
    <col min="9477" max="9477" width="10" style="22" customWidth="1"/>
    <col min="9478" max="9722" width="9" style="22"/>
    <col min="9723" max="9723" width="11" style="22" bestFit="1" customWidth="1"/>
    <col min="9724" max="9724" width="8.6640625" style="22" bestFit="1" customWidth="1"/>
    <col min="9725" max="9725" width="11.6640625" style="22" bestFit="1" customWidth="1"/>
    <col min="9726" max="9726" width="6.77734375" style="22" bestFit="1" customWidth="1"/>
    <col min="9727" max="9727" width="10.109375" style="22" bestFit="1" customWidth="1"/>
    <col min="9728" max="9728" width="8.6640625" style="22" bestFit="1" customWidth="1"/>
    <col min="9729" max="9729" width="11.6640625" style="22" bestFit="1" customWidth="1"/>
    <col min="9730" max="9730" width="6.77734375" style="22" bestFit="1" customWidth="1"/>
    <col min="9731" max="9731" width="10.109375" style="22" bestFit="1" customWidth="1"/>
    <col min="9732" max="9732" width="6.77734375" style="22" bestFit="1" customWidth="1"/>
    <col min="9733" max="9733" width="10" style="22" customWidth="1"/>
    <col min="9734" max="9978" width="9" style="22"/>
    <col min="9979" max="9979" width="11" style="22" bestFit="1" customWidth="1"/>
    <col min="9980" max="9980" width="8.6640625" style="22" bestFit="1" customWidth="1"/>
    <col min="9981" max="9981" width="11.6640625" style="22" bestFit="1" customWidth="1"/>
    <col min="9982" max="9982" width="6.77734375" style="22" bestFit="1" customWidth="1"/>
    <col min="9983" max="9983" width="10.109375" style="22" bestFit="1" customWidth="1"/>
    <col min="9984" max="9984" width="8.6640625" style="22" bestFit="1" customWidth="1"/>
    <col min="9985" max="9985" width="11.6640625" style="22" bestFit="1" customWidth="1"/>
    <col min="9986" max="9986" width="6.77734375" style="22" bestFit="1" customWidth="1"/>
    <col min="9987" max="9987" width="10.109375" style="22" bestFit="1" customWidth="1"/>
    <col min="9988" max="9988" width="6.77734375" style="22" bestFit="1" customWidth="1"/>
    <col min="9989" max="9989" width="10" style="22" customWidth="1"/>
    <col min="9990" max="10234" width="9" style="22"/>
    <col min="10235" max="10235" width="11" style="22" bestFit="1" customWidth="1"/>
    <col min="10236" max="10236" width="8.6640625" style="22" bestFit="1" customWidth="1"/>
    <col min="10237" max="10237" width="11.6640625" style="22" bestFit="1" customWidth="1"/>
    <col min="10238" max="10238" width="6.77734375" style="22" bestFit="1" customWidth="1"/>
    <col min="10239" max="10239" width="10.109375" style="22" bestFit="1" customWidth="1"/>
    <col min="10240" max="10240" width="8.6640625" style="22" bestFit="1" customWidth="1"/>
    <col min="10241" max="10241" width="11.6640625" style="22" bestFit="1" customWidth="1"/>
    <col min="10242" max="10242" width="6.77734375" style="22" bestFit="1" customWidth="1"/>
    <col min="10243" max="10243" width="10.109375" style="22" bestFit="1" customWidth="1"/>
    <col min="10244" max="10244" width="6.77734375" style="22" bestFit="1" customWidth="1"/>
    <col min="10245" max="10245" width="10" style="22" customWidth="1"/>
    <col min="10246" max="10490" width="9" style="22"/>
    <col min="10491" max="10491" width="11" style="22" bestFit="1" customWidth="1"/>
    <col min="10492" max="10492" width="8.6640625" style="22" bestFit="1" customWidth="1"/>
    <col min="10493" max="10493" width="11.6640625" style="22" bestFit="1" customWidth="1"/>
    <col min="10494" max="10494" width="6.77734375" style="22" bestFit="1" customWidth="1"/>
    <col min="10495" max="10495" width="10.109375" style="22" bestFit="1" customWidth="1"/>
    <col min="10496" max="10496" width="8.6640625" style="22" bestFit="1" customWidth="1"/>
    <col min="10497" max="10497" width="11.6640625" style="22" bestFit="1" customWidth="1"/>
    <col min="10498" max="10498" width="6.77734375" style="22" bestFit="1" customWidth="1"/>
    <col min="10499" max="10499" width="10.109375" style="22" bestFit="1" customWidth="1"/>
    <col min="10500" max="10500" width="6.77734375" style="22" bestFit="1" customWidth="1"/>
    <col min="10501" max="10501" width="10" style="22" customWidth="1"/>
    <col min="10502" max="10746" width="9" style="22"/>
    <col min="10747" max="10747" width="11" style="22" bestFit="1" customWidth="1"/>
    <col min="10748" max="10748" width="8.6640625" style="22" bestFit="1" customWidth="1"/>
    <col min="10749" max="10749" width="11.6640625" style="22" bestFit="1" customWidth="1"/>
    <col min="10750" max="10750" width="6.77734375" style="22" bestFit="1" customWidth="1"/>
    <col min="10751" max="10751" width="10.109375" style="22" bestFit="1" customWidth="1"/>
    <col min="10752" max="10752" width="8.6640625" style="22" bestFit="1" customWidth="1"/>
    <col min="10753" max="10753" width="11.6640625" style="22" bestFit="1" customWidth="1"/>
    <col min="10754" max="10754" width="6.77734375" style="22" bestFit="1" customWidth="1"/>
    <col min="10755" max="10755" width="10.109375" style="22" bestFit="1" customWidth="1"/>
    <col min="10756" max="10756" width="6.77734375" style="22" bestFit="1" customWidth="1"/>
    <col min="10757" max="10757" width="10" style="22" customWidth="1"/>
    <col min="10758" max="11002" width="9" style="22"/>
    <col min="11003" max="11003" width="11" style="22" bestFit="1" customWidth="1"/>
    <col min="11004" max="11004" width="8.6640625" style="22" bestFit="1" customWidth="1"/>
    <col min="11005" max="11005" width="11.6640625" style="22" bestFit="1" customWidth="1"/>
    <col min="11006" max="11006" width="6.77734375" style="22" bestFit="1" customWidth="1"/>
    <col min="11007" max="11007" width="10.109375" style="22" bestFit="1" customWidth="1"/>
    <col min="11008" max="11008" width="8.6640625" style="22" bestFit="1" customWidth="1"/>
    <col min="11009" max="11009" width="11.6640625" style="22" bestFit="1" customWidth="1"/>
    <col min="11010" max="11010" width="6.77734375" style="22" bestFit="1" customWidth="1"/>
    <col min="11011" max="11011" width="10.109375" style="22" bestFit="1" customWidth="1"/>
    <col min="11012" max="11012" width="6.77734375" style="22" bestFit="1" customWidth="1"/>
    <col min="11013" max="11013" width="10" style="22" customWidth="1"/>
    <col min="11014" max="11258" width="9" style="22"/>
    <col min="11259" max="11259" width="11" style="22" bestFit="1" customWidth="1"/>
    <col min="11260" max="11260" width="8.6640625" style="22" bestFit="1" customWidth="1"/>
    <col min="11261" max="11261" width="11.6640625" style="22" bestFit="1" customWidth="1"/>
    <col min="11262" max="11262" width="6.77734375" style="22" bestFit="1" customWidth="1"/>
    <col min="11263" max="11263" width="10.109375" style="22" bestFit="1" customWidth="1"/>
    <col min="11264" max="11264" width="8.6640625" style="22" bestFit="1" customWidth="1"/>
    <col min="11265" max="11265" width="11.6640625" style="22" bestFit="1" customWidth="1"/>
    <col min="11266" max="11266" width="6.77734375" style="22" bestFit="1" customWidth="1"/>
    <col min="11267" max="11267" width="10.109375" style="22" bestFit="1" customWidth="1"/>
    <col min="11268" max="11268" width="6.77734375" style="22" bestFit="1" customWidth="1"/>
    <col min="11269" max="11269" width="10" style="22" customWidth="1"/>
    <col min="11270" max="11514" width="9" style="22"/>
    <col min="11515" max="11515" width="11" style="22" bestFit="1" customWidth="1"/>
    <col min="11516" max="11516" width="8.6640625" style="22" bestFit="1" customWidth="1"/>
    <col min="11517" max="11517" width="11.6640625" style="22" bestFit="1" customWidth="1"/>
    <col min="11518" max="11518" width="6.77734375" style="22" bestFit="1" customWidth="1"/>
    <col min="11519" max="11519" width="10.109375" style="22" bestFit="1" customWidth="1"/>
    <col min="11520" max="11520" width="8.6640625" style="22" bestFit="1" customWidth="1"/>
    <col min="11521" max="11521" width="11.6640625" style="22" bestFit="1" customWidth="1"/>
    <col min="11522" max="11522" width="6.77734375" style="22" bestFit="1" customWidth="1"/>
    <col min="11523" max="11523" width="10.109375" style="22" bestFit="1" customWidth="1"/>
    <col min="11524" max="11524" width="6.77734375" style="22" bestFit="1" customWidth="1"/>
    <col min="11525" max="11525" width="10" style="22" customWidth="1"/>
    <col min="11526" max="11770" width="9" style="22"/>
    <col min="11771" max="11771" width="11" style="22" bestFit="1" customWidth="1"/>
    <col min="11772" max="11772" width="8.6640625" style="22" bestFit="1" customWidth="1"/>
    <col min="11773" max="11773" width="11.6640625" style="22" bestFit="1" customWidth="1"/>
    <col min="11774" max="11774" width="6.77734375" style="22" bestFit="1" customWidth="1"/>
    <col min="11775" max="11775" width="10.109375" style="22" bestFit="1" customWidth="1"/>
    <col min="11776" max="11776" width="8.6640625" style="22" bestFit="1" customWidth="1"/>
    <col min="11777" max="11777" width="11.6640625" style="22" bestFit="1" customWidth="1"/>
    <col min="11778" max="11778" width="6.77734375" style="22" bestFit="1" customWidth="1"/>
    <col min="11779" max="11779" width="10.109375" style="22" bestFit="1" customWidth="1"/>
    <col min="11780" max="11780" width="6.77734375" style="22" bestFit="1" customWidth="1"/>
    <col min="11781" max="11781" width="10" style="22" customWidth="1"/>
    <col min="11782" max="12026" width="9" style="22"/>
    <col min="12027" max="12027" width="11" style="22" bestFit="1" customWidth="1"/>
    <col min="12028" max="12028" width="8.6640625" style="22" bestFit="1" customWidth="1"/>
    <col min="12029" max="12029" width="11.6640625" style="22" bestFit="1" customWidth="1"/>
    <col min="12030" max="12030" width="6.77734375" style="22" bestFit="1" customWidth="1"/>
    <col min="12031" max="12031" width="10.109375" style="22" bestFit="1" customWidth="1"/>
    <col min="12032" max="12032" width="8.6640625" style="22" bestFit="1" customWidth="1"/>
    <col min="12033" max="12033" width="11.6640625" style="22" bestFit="1" customWidth="1"/>
    <col min="12034" max="12034" width="6.77734375" style="22" bestFit="1" customWidth="1"/>
    <col min="12035" max="12035" width="10.109375" style="22" bestFit="1" customWidth="1"/>
    <col min="12036" max="12036" width="6.77734375" style="22" bestFit="1" customWidth="1"/>
    <col min="12037" max="12037" width="10" style="22" customWidth="1"/>
    <col min="12038" max="12282" width="9" style="22"/>
    <col min="12283" max="12283" width="11" style="22" bestFit="1" customWidth="1"/>
    <col min="12284" max="12284" width="8.6640625" style="22" bestFit="1" customWidth="1"/>
    <col min="12285" max="12285" width="11.6640625" style="22" bestFit="1" customWidth="1"/>
    <col min="12286" max="12286" width="6.77734375" style="22" bestFit="1" customWidth="1"/>
    <col min="12287" max="12287" width="10.109375" style="22" bestFit="1" customWidth="1"/>
    <col min="12288" max="12288" width="8.6640625" style="22" bestFit="1" customWidth="1"/>
    <col min="12289" max="12289" width="11.6640625" style="22" bestFit="1" customWidth="1"/>
    <col min="12290" max="12290" width="6.77734375" style="22" bestFit="1" customWidth="1"/>
    <col min="12291" max="12291" width="10.109375" style="22" bestFit="1" customWidth="1"/>
    <col min="12292" max="12292" width="6.77734375" style="22" bestFit="1" customWidth="1"/>
    <col min="12293" max="12293" width="10" style="22" customWidth="1"/>
    <col min="12294" max="12538" width="9" style="22"/>
    <col min="12539" max="12539" width="11" style="22" bestFit="1" customWidth="1"/>
    <col min="12540" max="12540" width="8.6640625" style="22" bestFit="1" customWidth="1"/>
    <col min="12541" max="12541" width="11.6640625" style="22" bestFit="1" customWidth="1"/>
    <col min="12542" max="12542" width="6.77734375" style="22" bestFit="1" customWidth="1"/>
    <col min="12543" max="12543" width="10.109375" style="22" bestFit="1" customWidth="1"/>
    <col min="12544" max="12544" width="8.6640625" style="22" bestFit="1" customWidth="1"/>
    <col min="12545" max="12545" width="11.6640625" style="22" bestFit="1" customWidth="1"/>
    <col min="12546" max="12546" width="6.77734375" style="22" bestFit="1" customWidth="1"/>
    <col min="12547" max="12547" width="10.109375" style="22" bestFit="1" customWidth="1"/>
    <col min="12548" max="12548" width="6.77734375" style="22" bestFit="1" customWidth="1"/>
    <col min="12549" max="12549" width="10" style="22" customWidth="1"/>
    <col min="12550" max="12794" width="9" style="22"/>
    <col min="12795" max="12795" width="11" style="22" bestFit="1" customWidth="1"/>
    <col min="12796" max="12796" width="8.6640625" style="22" bestFit="1" customWidth="1"/>
    <col min="12797" max="12797" width="11.6640625" style="22" bestFit="1" customWidth="1"/>
    <col min="12798" max="12798" width="6.77734375" style="22" bestFit="1" customWidth="1"/>
    <col min="12799" max="12799" width="10.109375" style="22" bestFit="1" customWidth="1"/>
    <col min="12800" max="12800" width="8.6640625" style="22" bestFit="1" customWidth="1"/>
    <col min="12801" max="12801" width="11.6640625" style="22" bestFit="1" customWidth="1"/>
    <col min="12802" max="12802" width="6.77734375" style="22" bestFit="1" customWidth="1"/>
    <col min="12803" max="12803" width="10.109375" style="22" bestFit="1" customWidth="1"/>
    <col min="12804" max="12804" width="6.77734375" style="22" bestFit="1" customWidth="1"/>
    <col min="12805" max="12805" width="10" style="22" customWidth="1"/>
    <col min="12806" max="13050" width="9" style="22"/>
    <col min="13051" max="13051" width="11" style="22" bestFit="1" customWidth="1"/>
    <col min="13052" max="13052" width="8.6640625" style="22" bestFit="1" customWidth="1"/>
    <col min="13053" max="13053" width="11.6640625" style="22" bestFit="1" customWidth="1"/>
    <col min="13054" max="13054" width="6.77734375" style="22" bestFit="1" customWidth="1"/>
    <col min="13055" max="13055" width="10.109375" style="22" bestFit="1" customWidth="1"/>
    <col min="13056" max="13056" width="8.6640625" style="22" bestFit="1" customWidth="1"/>
    <col min="13057" max="13057" width="11.6640625" style="22" bestFit="1" customWidth="1"/>
    <col min="13058" max="13058" width="6.77734375" style="22" bestFit="1" customWidth="1"/>
    <col min="13059" max="13059" width="10.109375" style="22" bestFit="1" customWidth="1"/>
    <col min="13060" max="13060" width="6.77734375" style="22" bestFit="1" customWidth="1"/>
    <col min="13061" max="13061" width="10" style="22" customWidth="1"/>
    <col min="13062" max="13306" width="9" style="22"/>
    <col min="13307" max="13307" width="11" style="22" bestFit="1" customWidth="1"/>
    <col min="13308" max="13308" width="8.6640625" style="22" bestFit="1" customWidth="1"/>
    <col min="13309" max="13309" width="11.6640625" style="22" bestFit="1" customWidth="1"/>
    <col min="13310" max="13310" width="6.77734375" style="22" bestFit="1" customWidth="1"/>
    <col min="13311" max="13311" width="10.109375" style="22" bestFit="1" customWidth="1"/>
    <col min="13312" max="13312" width="8.6640625" style="22" bestFit="1" customWidth="1"/>
    <col min="13313" max="13313" width="11.6640625" style="22" bestFit="1" customWidth="1"/>
    <col min="13314" max="13314" width="6.77734375" style="22" bestFit="1" customWidth="1"/>
    <col min="13315" max="13315" width="10.109375" style="22" bestFit="1" customWidth="1"/>
    <col min="13316" max="13316" width="6.77734375" style="22" bestFit="1" customWidth="1"/>
    <col min="13317" max="13317" width="10" style="22" customWidth="1"/>
    <col min="13318" max="13562" width="9" style="22"/>
    <col min="13563" max="13563" width="11" style="22" bestFit="1" customWidth="1"/>
    <col min="13564" max="13564" width="8.6640625" style="22" bestFit="1" customWidth="1"/>
    <col min="13565" max="13565" width="11.6640625" style="22" bestFit="1" customWidth="1"/>
    <col min="13566" max="13566" width="6.77734375" style="22" bestFit="1" customWidth="1"/>
    <col min="13567" max="13567" width="10.109375" style="22" bestFit="1" customWidth="1"/>
    <col min="13568" max="13568" width="8.6640625" style="22" bestFit="1" customWidth="1"/>
    <col min="13569" max="13569" width="11.6640625" style="22" bestFit="1" customWidth="1"/>
    <col min="13570" max="13570" width="6.77734375" style="22" bestFit="1" customWidth="1"/>
    <col min="13571" max="13571" width="10.109375" style="22" bestFit="1" customWidth="1"/>
    <col min="13572" max="13572" width="6.77734375" style="22" bestFit="1" customWidth="1"/>
    <col min="13573" max="13573" width="10" style="22" customWidth="1"/>
    <col min="13574" max="13818" width="9" style="22"/>
    <col min="13819" max="13819" width="11" style="22" bestFit="1" customWidth="1"/>
    <col min="13820" max="13820" width="8.6640625" style="22" bestFit="1" customWidth="1"/>
    <col min="13821" max="13821" width="11.6640625" style="22" bestFit="1" customWidth="1"/>
    <col min="13822" max="13822" width="6.77734375" style="22" bestFit="1" customWidth="1"/>
    <col min="13823" max="13823" width="10.109375" style="22" bestFit="1" customWidth="1"/>
    <col min="13824" max="13824" width="8.6640625" style="22" bestFit="1" customWidth="1"/>
    <col min="13825" max="13825" width="11.6640625" style="22" bestFit="1" customWidth="1"/>
    <col min="13826" max="13826" width="6.77734375" style="22" bestFit="1" customWidth="1"/>
    <col min="13827" max="13827" width="10.109375" style="22" bestFit="1" customWidth="1"/>
    <col min="13828" max="13828" width="6.77734375" style="22" bestFit="1" customWidth="1"/>
    <col min="13829" max="13829" width="10" style="22" customWidth="1"/>
    <col min="13830" max="14074" width="9" style="22"/>
    <col min="14075" max="14075" width="11" style="22" bestFit="1" customWidth="1"/>
    <col min="14076" max="14076" width="8.6640625" style="22" bestFit="1" customWidth="1"/>
    <col min="14077" max="14077" width="11.6640625" style="22" bestFit="1" customWidth="1"/>
    <col min="14078" max="14078" width="6.77734375" style="22" bestFit="1" customWidth="1"/>
    <col min="14079" max="14079" width="10.109375" style="22" bestFit="1" customWidth="1"/>
    <col min="14080" max="14080" width="8.6640625" style="22" bestFit="1" customWidth="1"/>
    <col min="14081" max="14081" width="11.6640625" style="22" bestFit="1" customWidth="1"/>
    <col min="14082" max="14082" width="6.77734375" style="22" bestFit="1" customWidth="1"/>
    <col min="14083" max="14083" width="10.109375" style="22" bestFit="1" customWidth="1"/>
    <col min="14084" max="14084" width="6.77734375" style="22" bestFit="1" customWidth="1"/>
    <col min="14085" max="14085" width="10" style="22" customWidth="1"/>
    <col min="14086" max="14330" width="9" style="22"/>
    <col min="14331" max="14331" width="11" style="22" bestFit="1" customWidth="1"/>
    <col min="14332" max="14332" width="8.6640625" style="22" bestFit="1" customWidth="1"/>
    <col min="14333" max="14333" width="11.6640625" style="22" bestFit="1" customWidth="1"/>
    <col min="14334" max="14334" width="6.77734375" style="22" bestFit="1" customWidth="1"/>
    <col min="14335" max="14335" width="10.109375" style="22" bestFit="1" customWidth="1"/>
    <col min="14336" max="14336" width="8.6640625" style="22" bestFit="1" customWidth="1"/>
    <col min="14337" max="14337" width="11.6640625" style="22" bestFit="1" customWidth="1"/>
    <col min="14338" max="14338" width="6.77734375" style="22" bestFit="1" customWidth="1"/>
    <col min="14339" max="14339" width="10.109375" style="22" bestFit="1" customWidth="1"/>
    <col min="14340" max="14340" width="6.77734375" style="22" bestFit="1" customWidth="1"/>
    <col min="14341" max="14341" width="10" style="22" customWidth="1"/>
    <col min="14342" max="14586" width="9" style="22"/>
    <col min="14587" max="14587" width="11" style="22" bestFit="1" customWidth="1"/>
    <col min="14588" max="14588" width="8.6640625" style="22" bestFit="1" customWidth="1"/>
    <col min="14589" max="14589" width="11.6640625" style="22" bestFit="1" customWidth="1"/>
    <col min="14590" max="14590" width="6.77734375" style="22" bestFit="1" customWidth="1"/>
    <col min="14591" max="14591" width="10.109375" style="22" bestFit="1" customWidth="1"/>
    <col min="14592" max="14592" width="8.6640625" style="22" bestFit="1" customWidth="1"/>
    <col min="14593" max="14593" width="11.6640625" style="22" bestFit="1" customWidth="1"/>
    <col min="14594" max="14594" width="6.77734375" style="22" bestFit="1" customWidth="1"/>
    <col min="14595" max="14595" width="10.109375" style="22" bestFit="1" customWidth="1"/>
    <col min="14596" max="14596" width="6.77734375" style="22" bestFit="1" customWidth="1"/>
    <col min="14597" max="14597" width="10" style="22" customWidth="1"/>
    <col min="14598" max="14842" width="9" style="22"/>
    <col min="14843" max="14843" width="11" style="22" bestFit="1" customWidth="1"/>
    <col min="14844" max="14844" width="8.6640625" style="22" bestFit="1" customWidth="1"/>
    <col min="14845" max="14845" width="11.6640625" style="22" bestFit="1" customWidth="1"/>
    <col min="14846" max="14846" width="6.77734375" style="22" bestFit="1" customWidth="1"/>
    <col min="14847" max="14847" width="10.109375" style="22" bestFit="1" customWidth="1"/>
    <col min="14848" max="14848" width="8.6640625" style="22" bestFit="1" customWidth="1"/>
    <col min="14849" max="14849" width="11.6640625" style="22" bestFit="1" customWidth="1"/>
    <col min="14850" max="14850" width="6.77734375" style="22" bestFit="1" customWidth="1"/>
    <col min="14851" max="14851" width="10.109375" style="22" bestFit="1" customWidth="1"/>
    <col min="14852" max="14852" width="6.77734375" style="22" bestFit="1" customWidth="1"/>
    <col min="14853" max="14853" width="10" style="22" customWidth="1"/>
    <col min="14854" max="15098" width="9" style="22"/>
    <col min="15099" max="15099" width="11" style="22" bestFit="1" customWidth="1"/>
    <col min="15100" max="15100" width="8.6640625" style="22" bestFit="1" customWidth="1"/>
    <col min="15101" max="15101" width="11.6640625" style="22" bestFit="1" customWidth="1"/>
    <col min="15102" max="15102" width="6.77734375" style="22" bestFit="1" customWidth="1"/>
    <col min="15103" max="15103" width="10.109375" style="22" bestFit="1" customWidth="1"/>
    <col min="15104" max="15104" width="8.6640625" style="22" bestFit="1" customWidth="1"/>
    <col min="15105" max="15105" width="11.6640625" style="22" bestFit="1" customWidth="1"/>
    <col min="15106" max="15106" width="6.77734375" style="22" bestFit="1" customWidth="1"/>
    <col min="15107" max="15107" width="10.109375" style="22" bestFit="1" customWidth="1"/>
    <col min="15108" max="15108" width="6.77734375" style="22" bestFit="1" customWidth="1"/>
    <col min="15109" max="15109" width="10" style="22" customWidth="1"/>
    <col min="15110" max="15354" width="9" style="22"/>
    <col min="15355" max="15355" width="11" style="22" bestFit="1" customWidth="1"/>
    <col min="15356" max="15356" width="8.6640625" style="22" bestFit="1" customWidth="1"/>
    <col min="15357" max="15357" width="11.6640625" style="22" bestFit="1" customWidth="1"/>
    <col min="15358" max="15358" width="6.77734375" style="22" bestFit="1" customWidth="1"/>
    <col min="15359" max="15359" width="10.109375" style="22" bestFit="1" customWidth="1"/>
    <col min="15360" max="15360" width="8.6640625" style="22" bestFit="1" customWidth="1"/>
    <col min="15361" max="15361" width="11.6640625" style="22" bestFit="1" customWidth="1"/>
    <col min="15362" max="15362" width="6.77734375" style="22" bestFit="1" customWidth="1"/>
    <col min="15363" max="15363" width="10.109375" style="22" bestFit="1" customWidth="1"/>
    <col min="15364" max="15364" width="6.77734375" style="22" bestFit="1" customWidth="1"/>
    <col min="15365" max="15365" width="10" style="22" customWidth="1"/>
    <col min="15366" max="15610" width="9" style="22"/>
    <col min="15611" max="15611" width="11" style="22" bestFit="1" customWidth="1"/>
    <col min="15612" max="15612" width="8.6640625" style="22" bestFit="1" customWidth="1"/>
    <col min="15613" max="15613" width="11.6640625" style="22" bestFit="1" customWidth="1"/>
    <col min="15614" max="15614" width="6.77734375" style="22" bestFit="1" customWidth="1"/>
    <col min="15615" max="15615" width="10.109375" style="22" bestFit="1" customWidth="1"/>
    <col min="15616" max="15616" width="8.6640625" style="22" bestFit="1" customWidth="1"/>
    <col min="15617" max="15617" width="11.6640625" style="22" bestFit="1" customWidth="1"/>
    <col min="15618" max="15618" width="6.77734375" style="22" bestFit="1" customWidth="1"/>
    <col min="15619" max="15619" width="10.109375" style="22" bestFit="1" customWidth="1"/>
    <col min="15620" max="15620" width="6.77734375" style="22" bestFit="1" customWidth="1"/>
    <col min="15621" max="15621" width="10" style="22" customWidth="1"/>
    <col min="15622" max="15866" width="9" style="22"/>
    <col min="15867" max="15867" width="11" style="22" bestFit="1" customWidth="1"/>
    <col min="15868" max="15868" width="8.6640625" style="22" bestFit="1" customWidth="1"/>
    <col min="15869" max="15869" width="11.6640625" style="22" bestFit="1" customWidth="1"/>
    <col min="15870" max="15870" width="6.77734375" style="22" bestFit="1" customWidth="1"/>
    <col min="15871" max="15871" width="10.109375" style="22" bestFit="1" customWidth="1"/>
    <col min="15872" max="15872" width="8.6640625" style="22" bestFit="1" customWidth="1"/>
    <col min="15873" max="15873" width="11.6640625" style="22" bestFit="1" customWidth="1"/>
    <col min="15874" max="15874" width="6.77734375" style="22" bestFit="1" customWidth="1"/>
    <col min="15875" max="15875" width="10.109375" style="22" bestFit="1" customWidth="1"/>
    <col min="15876" max="15876" width="6.77734375" style="22" bestFit="1" customWidth="1"/>
    <col min="15877" max="15877" width="10" style="22" customWidth="1"/>
    <col min="15878" max="16122" width="9" style="22"/>
    <col min="16123" max="16123" width="11" style="22" bestFit="1" customWidth="1"/>
    <col min="16124" max="16124" width="8.6640625" style="22" bestFit="1" customWidth="1"/>
    <col min="16125" max="16125" width="11.6640625" style="22" bestFit="1" customWidth="1"/>
    <col min="16126" max="16126" width="6.77734375" style="22" bestFit="1" customWidth="1"/>
    <col min="16127" max="16127" width="10.109375" style="22" bestFit="1" customWidth="1"/>
    <col min="16128" max="16128" width="8.6640625" style="22" bestFit="1" customWidth="1"/>
    <col min="16129" max="16129" width="11.6640625" style="22" bestFit="1" customWidth="1"/>
    <col min="16130" max="16130" width="6.77734375" style="22" bestFit="1" customWidth="1"/>
    <col min="16131" max="16131" width="10.109375" style="22" bestFit="1" customWidth="1"/>
    <col min="16132" max="16132" width="6.77734375" style="22" bestFit="1" customWidth="1"/>
    <col min="16133" max="16133" width="10" style="22" customWidth="1"/>
    <col min="16134" max="16384" width="9" style="22"/>
  </cols>
  <sheetData>
    <row r="1" spans="1:13" ht="26.25" customHeight="1">
      <c r="A1" s="128" t="s">
        <v>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3" ht="18.600000000000001" customHeight="1">
      <c r="A2" s="23" t="s">
        <v>0</v>
      </c>
      <c r="K2" s="24" t="s">
        <v>134</v>
      </c>
    </row>
    <row r="3" spans="1:13" ht="29.4" customHeight="1">
      <c r="A3" s="133" t="s">
        <v>123</v>
      </c>
      <c r="B3" s="132" t="s">
        <v>10</v>
      </c>
      <c r="C3" s="132"/>
      <c r="D3" s="132" t="s">
        <v>11</v>
      </c>
      <c r="E3" s="132"/>
      <c r="F3" s="140" t="s">
        <v>163</v>
      </c>
      <c r="G3" s="132"/>
      <c r="H3" s="140" t="s">
        <v>12</v>
      </c>
      <c r="I3" s="132"/>
      <c r="J3" s="132" t="s">
        <v>6</v>
      </c>
      <c r="K3" s="132"/>
    </row>
    <row r="4" spans="1:13" ht="19.95" customHeight="1">
      <c r="A4" s="133"/>
      <c r="B4" s="64" t="s">
        <v>7</v>
      </c>
      <c r="C4" s="65" t="s">
        <v>8</v>
      </c>
      <c r="D4" s="64" t="s">
        <v>7</v>
      </c>
      <c r="E4" s="65" t="s">
        <v>8</v>
      </c>
      <c r="F4" s="64" t="s">
        <v>7</v>
      </c>
      <c r="G4" s="65" t="s">
        <v>8</v>
      </c>
      <c r="H4" s="64" t="s">
        <v>7</v>
      </c>
      <c r="I4" s="65" t="s">
        <v>8</v>
      </c>
      <c r="J4" s="64" t="s">
        <v>7</v>
      </c>
      <c r="K4" s="65" t="s">
        <v>8</v>
      </c>
    </row>
    <row r="5" spans="1:13" ht="19.95" customHeight="1">
      <c r="A5" s="61" t="s">
        <v>124</v>
      </c>
      <c r="B5" s="72">
        <f t="shared" ref="B5:C10" si="0">SUM(D5,F5,H5,J5)</f>
        <v>5780</v>
      </c>
      <c r="C5" s="73">
        <f t="shared" si="0"/>
        <v>976928</v>
      </c>
      <c r="D5" s="66">
        <v>506</v>
      </c>
      <c r="E5" s="67">
        <v>32642</v>
      </c>
      <c r="F5" s="66">
        <v>4677</v>
      </c>
      <c r="G5" s="67">
        <v>727861</v>
      </c>
      <c r="H5" s="66">
        <v>259</v>
      </c>
      <c r="I5" s="67">
        <v>192088</v>
      </c>
      <c r="J5" s="66">
        <v>338</v>
      </c>
      <c r="K5" s="67">
        <v>24337</v>
      </c>
    </row>
    <row r="6" spans="1:13" ht="19.95" customHeight="1">
      <c r="A6" s="62" t="s">
        <v>125</v>
      </c>
      <c r="B6" s="74">
        <f t="shared" si="0"/>
        <v>5839</v>
      </c>
      <c r="C6" s="75">
        <f t="shared" si="0"/>
        <v>985503</v>
      </c>
      <c r="D6" s="68">
        <v>513</v>
      </c>
      <c r="E6" s="69">
        <v>33429</v>
      </c>
      <c r="F6" s="68">
        <v>4711</v>
      </c>
      <c r="G6" s="69">
        <v>733212</v>
      </c>
      <c r="H6" s="68">
        <v>269</v>
      </c>
      <c r="I6" s="69">
        <v>193451</v>
      </c>
      <c r="J6" s="68">
        <v>346</v>
      </c>
      <c r="K6" s="69">
        <v>25411</v>
      </c>
    </row>
    <row r="7" spans="1:13" ht="19.95" customHeight="1">
      <c r="A7" s="62" t="s">
        <v>126</v>
      </c>
      <c r="B7" s="74">
        <f t="shared" si="0"/>
        <v>6142</v>
      </c>
      <c r="C7" s="75">
        <f t="shared" si="0"/>
        <v>1025234</v>
      </c>
      <c r="D7" s="68">
        <v>534</v>
      </c>
      <c r="E7" s="69">
        <v>35794</v>
      </c>
      <c r="F7" s="68">
        <v>4982</v>
      </c>
      <c r="G7" s="69">
        <v>766637</v>
      </c>
      <c r="H7" s="68">
        <v>274</v>
      </c>
      <c r="I7" s="69">
        <v>196938</v>
      </c>
      <c r="J7" s="68">
        <v>352</v>
      </c>
      <c r="K7" s="69">
        <v>25865</v>
      </c>
    </row>
    <row r="8" spans="1:13" ht="19.95" customHeight="1">
      <c r="A8" s="62" t="s">
        <v>127</v>
      </c>
      <c r="B8" s="74">
        <f t="shared" si="0"/>
        <v>6230</v>
      </c>
      <c r="C8" s="75">
        <f t="shared" si="0"/>
        <v>1038654</v>
      </c>
      <c r="D8" s="68">
        <v>546</v>
      </c>
      <c r="E8" s="69">
        <v>37280</v>
      </c>
      <c r="F8" s="68">
        <v>5050</v>
      </c>
      <c r="G8" s="69">
        <v>777576</v>
      </c>
      <c r="H8" s="68">
        <v>276</v>
      </c>
      <c r="I8" s="69">
        <v>197331</v>
      </c>
      <c r="J8" s="68">
        <v>358</v>
      </c>
      <c r="K8" s="69">
        <v>26467</v>
      </c>
    </row>
    <row r="9" spans="1:13" ht="19.95" customHeight="1">
      <c r="A9" s="62" t="s">
        <v>128</v>
      </c>
      <c r="B9" s="74">
        <f t="shared" si="0"/>
        <v>6245</v>
      </c>
      <c r="C9" s="75">
        <f t="shared" si="0"/>
        <v>1043956</v>
      </c>
      <c r="D9" s="68">
        <v>548</v>
      </c>
      <c r="E9" s="69">
        <v>38441</v>
      </c>
      <c r="F9" s="68">
        <v>5055</v>
      </c>
      <c r="G9" s="69">
        <v>780686</v>
      </c>
      <c r="H9" s="68">
        <v>277</v>
      </c>
      <c r="I9" s="69">
        <v>197508</v>
      </c>
      <c r="J9" s="68">
        <v>365</v>
      </c>
      <c r="K9" s="69">
        <v>27321</v>
      </c>
    </row>
    <row r="10" spans="1:13" ht="19.95" customHeight="1">
      <c r="A10" s="63" t="s">
        <v>129</v>
      </c>
      <c r="B10" s="76">
        <f t="shared" si="0"/>
        <v>6320</v>
      </c>
      <c r="C10" s="77">
        <f t="shared" si="0"/>
        <v>1057224</v>
      </c>
      <c r="D10" s="70">
        <v>565</v>
      </c>
      <c r="E10" s="71">
        <v>40583</v>
      </c>
      <c r="F10" s="70">
        <v>5103</v>
      </c>
      <c r="G10" s="71">
        <v>790030</v>
      </c>
      <c r="H10" s="70">
        <v>280</v>
      </c>
      <c r="I10" s="71">
        <v>198578</v>
      </c>
      <c r="J10" s="70">
        <v>372</v>
      </c>
      <c r="K10" s="71">
        <v>28033</v>
      </c>
    </row>
    <row r="11" spans="1:13" ht="17.399999999999999" customHeight="1">
      <c r="K11" s="37" t="s">
        <v>164</v>
      </c>
    </row>
    <row r="12" spans="1:13" ht="14.4" customHeight="1">
      <c r="K12" s="37"/>
    </row>
    <row r="13" spans="1:13" ht="16.2" customHeight="1"/>
    <row r="14" spans="1:13" ht="26.4" customHeight="1">
      <c r="A14" s="128" t="s">
        <v>171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16"/>
      <c r="M14" s="116"/>
    </row>
    <row r="15" spans="1:13" ht="17.399999999999999" customHeight="1">
      <c r="A15" s="23" t="s">
        <v>0</v>
      </c>
      <c r="M15" s="24" t="s">
        <v>130</v>
      </c>
    </row>
    <row r="16" spans="1:13" ht="25.8" customHeight="1">
      <c r="A16" s="132" t="s">
        <v>123</v>
      </c>
      <c r="B16" s="132" t="s">
        <v>2</v>
      </c>
      <c r="C16" s="132"/>
      <c r="D16" s="132" t="s">
        <v>3</v>
      </c>
      <c r="E16" s="132"/>
      <c r="F16" s="140" t="s">
        <v>165</v>
      </c>
      <c r="G16" s="132"/>
      <c r="H16" s="132" t="s">
        <v>4</v>
      </c>
      <c r="I16" s="132"/>
      <c r="J16" s="132" t="s">
        <v>5</v>
      </c>
      <c r="K16" s="132"/>
      <c r="L16" s="132" t="s">
        <v>6</v>
      </c>
      <c r="M16" s="132"/>
    </row>
    <row r="17" spans="1:17" ht="15.6" customHeight="1">
      <c r="A17" s="132"/>
      <c r="B17" s="64" t="s">
        <v>7</v>
      </c>
      <c r="C17" s="65" t="s">
        <v>8</v>
      </c>
      <c r="D17" s="64" t="s">
        <v>7</v>
      </c>
      <c r="E17" s="65" t="s">
        <v>8</v>
      </c>
      <c r="F17" s="64" t="s">
        <v>7</v>
      </c>
      <c r="G17" s="65" t="s">
        <v>8</v>
      </c>
      <c r="H17" s="64" t="s">
        <v>7</v>
      </c>
      <c r="I17" s="65" t="s">
        <v>8</v>
      </c>
      <c r="J17" s="64" t="s">
        <v>7</v>
      </c>
      <c r="K17" s="65" t="s">
        <v>8</v>
      </c>
      <c r="L17" s="64" t="s">
        <v>7</v>
      </c>
      <c r="M17" s="65" t="s">
        <v>8</v>
      </c>
    </row>
    <row r="18" spans="1:17" ht="19.95" customHeight="1">
      <c r="A18" s="42" t="s">
        <v>124</v>
      </c>
      <c r="B18" s="72">
        <f t="shared" ref="B18:C23" si="1">SUM(D18,F18,H18,J18,L18)</f>
        <v>5780</v>
      </c>
      <c r="C18" s="73">
        <f t="shared" si="1"/>
        <v>976928</v>
      </c>
      <c r="D18" s="72">
        <v>5224</v>
      </c>
      <c r="E18" s="73">
        <v>643923</v>
      </c>
      <c r="F18" s="72">
        <v>271</v>
      </c>
      <c r="G18" s="73">
        <v>198418</v>
      </c>
      <c r="H18" s="72">
        <v>28</v>
      </c>
      <c r="I18" s="73">
        <v>95469</v>
      </c>
      <c r="J18" s="72">
        <v>99</v>
      </c>
      <c r="K18" s="73">
        <v>21121</v>
      </c>
      <c r="L18" s="72">
        <v>158</v>
      </c>
      <c r="M18" s="73">
        <v>17997</v>
      </c>
    </row>
    <row r="19" spans="1:17" ht="19.95" customHeight="1">
      <c r="A19" s="46" t="s">
        <v>131</v>
      </c>
      <c r="B19" s="74">
        <f t="shared" si="1"/>
        <v>5839</v>
      </c>
      <c r="C19" s="75">
        <f t="shared" si="1"/>
        <v>985503</v>
      </c>
      <c r="D19" s="68">
        <v>5282</v>
      </c>
      <c r="E19" s="69">
        <v>653135</v>
      </c>
      <c r="F19" s="68">
        <v>266</v>
      </c>
      <c r="G19" s="69">
        <v>197007</v>
      </c>
      <c r="H19" s="68">
        <v>29</v>
      </c>
      <c r="I19" s="69">
        <v>95569</v>
      </c>
      <c r="J19" s="68">
        <v>100</v>
      </c>
      <c r="K19" s="69">
        <v>21367</v>
      </c>
      <c r="L19" s="68">
        <v>162</v>
      </c>
      <c r="M19" s="69">
        <v>18425</v>
      </c>
      <c r="Q19" s="78"/>
    </row>
    <row r="20" spans="1:17" ht="19.95" customHeight="1">
      <c r="A20" s="46" t="s">
        <v>126</v>
      </c>
      <c r="B20" s="74">
        <f t="shared" si="1"/>
        <v>6142</v>
      </c>
      <c r="C20" s="75">
        <f t="shared" si="1"/>
        <v>1025234</v>
      </c>
      <c r="D20" s="68">
        <v>5580</v>
      </c>
      <c r="E20" s="69">
        <v>687961</v>
      </c>
      <c r="F20" s="68">
        <v>274</v>
      </c>
      <c r="G20" s="69">
        <v>203081</v>
      </c>
      <c r="H20" s="68">
        <v>29</v>
      </c>
      <c r="I20" s="69">
        <v>95569</v>
      </c>
      <c r="J20" s="68">
        <v>98</v>
      </c>
      <c r="K20" s="69">
        <v>20238</v>
      </c>
      <c r="L20" s="68">
        <v>161</v>
      </c>
      <c r="M20" s="69">
        <v>18385</v>
      </c>
    </row>
    <row r="21" spans="1:17" ht="19.95" customHeight="1">
      <c r="A21" s="46" t="s">
        <v>127</v>
      </c>
      <c r="B21" s="74">
        <f t="shared" si="1"/>
        <v>6230</v>
      </c>
      <c r="C21" s="75">
        <f t="shared" si="1"/>
        <v>1038654</v>
      </c>
      <c r="D21" s="68">
        <v>5663</v>
      </c>
      <c r="E21" s="69">
        <v>701571</v>
      </c>
      <c r="F21" s="68">
        <v>275</v>
      </c>
      <c r="G21" s="69">
        <v>202790</v>
      </c>
      <c r="H21" s="68">
        <v>29</v>
      </c>
      <c r="I21" s="69">
        <v>95569</v>
      </c>
      <c r="J21" s="68">
        <v>98</v>
      </c>
      <c r="K21" s="69">
        <v>20238</v>
      </c>
      <c r="L21" s="68">
        <v>165</v>
      </c>
      <c r="M21" s="69">
        <v>18486</v>
      </c>
      <c r="P21" s="78"/>
    </row>
    <row r="22" spans="1:17" ht="19.95" customHeight="1">
      <c r="A22" s="46" t="s">
        <v>128</v>
      </c>
      <c r="B22" s="74">
        <f t="shared" si="1"/>
        <v>6245</v>
      </c>
      <c r="C22" s="75">
        <f t="shared" si="1"/>
        <v>1043956</v>
      </c>
      <c r="D22" s="68">
        <v>5679</v>
      </c>
      <c r="E22" s="69">
        <v>705335</v>
      </c>
      <c r="F22" s="68">
        <v>273</v>
      </c>
      <c r="G22" s="69">
        <v>203047</v>
      </c>
      <c r="H22" s="68">
        <v>31</v>
      </c>
      <c r="I22" s="69">
        <v>95781</v>
      </c>
      <c r="J22" s="68">
        <v>98</v>
      </c>
      <c r="K22" s="69">
        <v>21288</v>
      </c>
      <c r="L22" s="68">
        <v>164</v>
      </c>
      <c r="M22" s="69">
        <v>18505</v>
      </c>
    </row>
    <row r="23" spans="1:17" ht="19.95" customHeight="1">
      <c r="A23" s="50" t="s">
        <v>129</v>
      </c>
      <c r="B23" s="76">
        <f t="shared" si="1"/>
        <v>6320</v>
      </c>
      <c r="C23" s="77">
        <f t="shared" si="1"/>
        <v>1057224</v>
      </c>
      <c r="D23" s="70">
        <v>5757</v>
      </c>
      <c r="E23" s="71">
        <v>718579</v>
      </c>
      <c r="F23" s="70">
        <v>275</v>
      </c>
      <c r="G23" s="71">
        <v>203962</v>
      </c>
      <c r="H23" s="70">
        <v>32</v>
      </c>
      <c r="I23" s="71">
        <v>96074</v>
      </c>
      <c r="J23" s="70">
        <v>99</v>
      </c>
      <c r="K23" s="71">
        <v>21515</v>
      </c>
      <c r="L23" s="70">
        <v>157</v>
      </c>
      <c r="M23" s="71">
        <v>17094</v>
      </c>
    </row>
    <row r="24" spans="1:17" ht="18.600000000000001" customHeight="1">
      <c r="C24" s="78"/>
      <c r="M24" s="37" t="s">
        <v>164</v>
      </c>
    </row>
  </sheetData>
  <mergeCells count="15">
    <mergeCell ref="J16:K16"/>
    <mergeCell ref="L16:M16"/>
    <mergeCell ref="A14:K14"/>
    <mergeCell ref="A1:K1"/>
    <mergeCell ref="A3:A4"/>
    <mergeCell ref="B3:C3"/>
    <mergeCell ref="D3:E3"/>
    <mergeCell ref="F3:G3"/>
    <mergeCell ref="H3:I3"/>
    <mergeCell ref="J3:K3"/>
    <mergeCell ref="A16:A17"/>
    <mergeCell ref="B16:C16"/>
    <mergeCell ref="D16:E16"/>
    <mergeCell ref="F16:G16"/>
    <mergeCell ref="H16:I16"/>
  </mergeCells>
  <phoneticPr fontId="2"/>
  <printOptions horizontalCentered="1"/>
  <pageMargins left="0.69" right="0.56999999999999995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6B239-15FD-4585-8D00-A9C312D34903}">
  <dimension ref="A1:I11"/>
  <sheetViews>
    <sheetView view="pageBreakPreview" topLeftCell="A9" zoomScaleNormal="75" zoomScaleSheetLayoutView="100" workbookViewId="0">
      <selection activeCell="H16" sqref="H16"/>
    </sheetView>
  </sheetViews>
  <sheetFormatPr defaultColWidth="9" defaultRowHeight="13.2"/>
  <cols>
    <col min="1" max="1" width="11.77734375" style="22" customWidth="1"/>
    <col min="2" max="9" width="8.77734375" style="22" customWidth="1"/>
    <col min="10" max="10" width="7.88671875" style="22" customWidth="1"/>
    <col min="11" max="256" width="9" style="22"/>
    <col min="257" max="257" width="11.77734375" style="22" customWidth="1"/>
    <col min="258" max="265" width="8.77734375" style="22" customWidth="1"/>
    <col min="266" max="266" width="7.88671875" style="22" customWidth="1"/>
    <col min="267" max="512" width="9" style="22"/>
    <col min="513" max="513" width="11.77734375" style="22" customWidth="1"/>
    <col min="514" max="521" width="8.77734375" style="22" customWidth="1"/>
    <col min="522" max="522" width="7.88671875" style="22" customWidth="1"/>
    <col min="523" max="768" width="9" style="22"/>
    <col min="769" max="769" width="11.77734375" style="22" customWidth="1"/>
    <col min="770" max="777" width="8.77734375" style="22" customWidth="1"/>
    <col min="778" max="778" width="7.88671875" style="22" customWidth="1"/>
    <col min="779" max="1024" width="9" style="22"/>
    <col min="1025" max="1025" width="11.77734375" style="22" customWidth="1"/>
    <col min="1026" max="1033" width="8.77734375" style="22" customWidth="1"/>
    <col min="1034" max="1034" width="7.88671875" style="22" customWidth="1"/>
    <col min="1035" max="1280" width="9" style="22"/>
    <col min="1281" max="1281" width="11.77734375" style="22" customWidth="1"/>
    <col min="1282" max="1289" width="8.77734375" style="22" customWidth="1"/>
    <col min="1290" max="1290" width="7.88671875" style="22" customWidth="1"/>
    <col min="1291" max="1536" width="9" style="22"/>
    <col min="1537" max="1537" width="11.77734375" style="22" customWidth="1"/>
    <col min="1538" max="1545" width="8.77734375" style="22" customWidth="1"/>
    <col min="1546" max="1546" width="7.88671875" style="22" customWidth="1"/>
    <col min="1547" max="1792" width="9" style="22"/>
    <col min="1793" max="1793" width="11.77734375" style="22" customWidth="1"/>
    <col min="1794" max="1801" width="8.77734375" style="22" customWidth="1"/>
    <col min="1802" max="1802" width="7.88671875" style="22" customWidth="1"/>
    <col min="1803" max="2048" width="9" style="22"/>
    <col min="2049" max="2049" width="11.77734375" style="22" customWidth="1"/>
    <col min="2050" max="2057" width="8.77734375" style="22" customWidth="1"/>
    <col min="2058" max="2058" width="7.88671875" style="22" customWidth="1"/>
    <col min="2059" max="2304" width="9" style="22"/>
    <col min="2305" max="2305" width="11.77734375" style="22" customWidth="1"/>
    <col min="2306" max="2313" width="8.77734375" style="22" customWidth="1"/>
    <col min="2314" max="2314" width="7.88671875" style="22" customWidth="1"/>
    <col min="2315" max="2560" width="9" style="22"/>
    <col min="2561" max="2561" width="11.77734375" style="22" customWidth="1"/>
    <col min="2562" max="2569" width="8.77734375" style="22" customWidth="1"/>
    <col min="2570" max="2570" width="7.88671875" style="22" customWidth="1"/>
    <col min="2571" max="2816" width="9" style="22"/>
    <col min="2817" max="2817" width="11.77734375" style="22" customWidth="1"/>
    <col min="2818" max="2825" width="8.77734375" style="22" customWidth="1"/>
    <col min="2826" max="2826" width="7.88671875" style="22" customWidth="1"/>
    <col min="2827" max="3072" width="9" style="22"/>
    <col min="3073" max="3073" width="11.77734375" style="22" customWidth="1"/>
    <col min="3074" max="3081" width="8.77734375" style="22" customWidth="1"/>
    <col min="3082" max="3082" width="7.88671875" style="22" customWidth="1"/>
    <col min="3083" max="3328" width="9" style="22"/>
    <col min="3329" max="3329" width="11.77734375" style="22" customWidth="1"/>
    <col min="3330" max="3337" width="8.77734375" style="22" customWidth="1"/>
    <col min="3338" max="3338" width="7.88671875" style="22" customWidth="1"/>
    <col min="3339" max="3584" width="9" style="22"/>
    <col min="3585" max="3585" width="11.77734375" style="22" customWidth="1"/>
    <col min="3586" max="3593" width="8.77734375" style="22" customWidth="1"/>
    <col min="3594" max="3594" width="7.88671875" style="22" customWidth="1"/>
    <col min="3595" max="3840" width="9" style="22"/>
    <col min="3841" max="3841" width="11.77734375" style="22" customWidth="1"/>
    <col min="3842" max="3849" width="8.77734375" style="22" customWidth="1"/>
    <col min="3850" max="3850" width="7.88671875" style="22" customWidth="1"/>
    <col min="3851" max="4096" width="9" style="22"/>
    <col min="4097" max="4097" width="11.77734375" style="22" customWidth="1"/>
    <col min="4098" max="4105" width="8.77734375" style="22" customWidth="1"/>
    <col min="4106" max="4106" width="7.88671875" style="22" customWidth="1"/>
    <col min="4107" max="4352" width="9" style="22"/>
    <col min="4353" max="4353" width="11.77734375" style="22" customWidth="1"/>
    <col min="4354" max="4361" width="8.77734375" style="22" customWidth="1"/>
    <col min="4362" max="4362" width="7.88671875" style="22" customWidth="1"/>
    <col min="4363" max="4608" width="9" style="22"/>
    <col min="4609" max="4609" width="11.77734375" style="22" customWidth="1"/>
    <col min="4610" max="4617" width="8.77734375" style="22" customWidth="1"/>
    <col min="4618" max="4618" width="7.88671875" style="22" customWidth="1"/>
    <col min="4619" max="4864" width="9" style="22"/>
    <col min="4865" max="4865" width="11.77734375" style="22" customWidth="1"/>
    <col min="4866" max="4873" width="8.77734375" style="22" customWidth="1"/>
    <col min="4874" max="4874" width="7.88671875" style="22" customWidth="1"/>
    <col min="4875" max="5120" width="9" style="22"/>
    <col min="5121" max="5121" width="11.77734375" style="22" customWidth="1"/>
    <col min="5122" max="5129" width="8.77734375" style="22" customWidth="1"/>
    <col min="5130" max="5130" width="7.88671875" style="22" customWidth="1"/>
    <col min="5131" max="5376" width="9" style="22"/>
    <col min="5377" max="5377" width="11.77734375" style="22" customWidth="1"/>
    <col min="5378" max="5385" width="8.77734375" style="22" customWidth="1"/>
    <col min="5386" max="5386" width="7.88671875" style="22" customWidth="1"/>
    <col min="5387" max="5632" width="9" style="22"/>
    <col min="5633" max="5633" width="11.77734375" style="22" customWidth="1"/>
    <col min="5634" max="5641" width="8.77734375" style="22" customWidth="1"/>
    <col min="5642" max="5642" width="7.88671875" style="22" customWidth="1"/>
    <col min="5643" max="5888" width="9" style="22"/>
    <col min="5889" max="5889" width="11.77734375" style="22" customWidth="1"/>
    <col min="5890" max="5897" width="8.77734375" style="22" customWidth="1"/>
    <col min="5898" max="5898" width="7.88671875" style="22" customWidth="1"/>
    <col min="5899" max="6144" width="9" style="22"/>
    <col min="6145" max="6145" width="11.77734375" style="22" customWidth="1"/>
    <col min="6146" max="6153" width="8.77734375" style="22" customWidth="1"/>
    <col min="6154" max="6154" width="7.88671875" style="22" customWidth="1"/>
    <col min="6155" max="6400" width="9" style="22"/>
    <col min="6401" max="6401" width="11.77734375" style="22" customWidth="1"/>
    <col min="6402" max="6409" width="8.77734375" style="22" customWidth="1"/>
    <col min="6410" max="6410" width="7.88671875" style="22" customWidth="1"/>
    <col min="6411" max="6656" width="9" style="22"/>
    <col min="6657" max="6657" width="11.77734375" style="22" customWidth="1"/>
    <col min="6658" max="6665" width="8.77734375" style="22" customWidth="1"/>
    <col min="6666" max="6666" width="7.88671875" style="22" customWidth="1"/>
    <col min="6667" max="6912" width="9" style="22"/>
    <col min="6913" max="6913" width="11.77734375" style="22" customWidth="1"/>
    <col min="6914" max="6921" width="8.77734375" style="22" customWidth="1"/>
    <col min="6922" max="6922" width="7.88671875" style="22" customWidth="1"/>
    <col min="6923" max="7168" width="9" style="22"/>
    <col min="7169" max="7169" width="11.77734375" style="22" customWidth="1"/>
    <col min="7170" max="7177" width="8.77734375" style="22" customWidth="1"/>
    <col min="7178" max="7178" width="7.88671875" style="22" customWidth="1"/>
    <col min="7179" max="7424" width="9" style="22"/>
    <col min="7425" max="7425" width="11.77734375" style="22" customWidth="1"/>
    <col min="7426" max="7433" width="8.77734375" style="22" customWidth="1"/>
    <col min="7434" max="7434" width="7.88671875" style="22" customWidth="1"/>
    <col min="7435" max="7680" width="9" style="22"/>
    <col min="7681" max="7681" width="11.77734375" style="22" customWidth="1"/>
    <col min="7682" max="7689" width="8.77734375" style="22" customWidth="1"/>
    <col min="7690" max="7690" width="7.88671875" style="22" customWidth="1"/>
    <col min="7691" max="7936" width="9" style="22"/>
    <col min="7937" max="7937" width="11.77734375" style="22" customWidth="1"/>
    <col min="7938" max="7945" width="8.77734375" style="22" customWidth="1"/>
    <col min="7946" max="7946" width="7.88671875" style="22" customWidth="1"/>
    <col min="7947" max="8192" width="9" style="22"/>
    <col min="8193" max="8193" width="11.77734375" style="22" customWidth="1"/>
    <col min="8194" max="8201" width="8.77734375" style="22" customWidth="1"/>
    <col min="8202" max="8202" width="7.88671875" style="22" customWidth="1"/>
    <col min="8203" max="8448" width="9" style="22"/>
    <col min="8449" max="8449" width="11.77734375" style="22" customWidth="1"/>
    <col min="8450" max="8457" width="8.77734375" style="22" customWidth="1"/>
    <col min="8458" max="8458" width="7.88671875" style="22" customWidth="1"/>
    <col min="8459" max="8704" width="9" style="22"/>
    <col min="8705" max="8705" width="11.77734375" style="22" customWidth="1"/>
    <col min="8706" max="8713" width="8.77734375" style="22" customWidth="1"/>
    <col min="8714" max="8714" width="7.88671875" style="22" customWidth="1"/>
    <col min="8715" max="8960" width="9" style="22"/>
    <col min="8961" max="8961" width="11.77734375" style="22" customWidth="1"/>
    <col min="8962" max="8969" width="8.77734375" style="22" customWidth="1"/>
    <col min="8970" max="8970" width="7.88671875" style="22" customWidth="1"/>
    <col min="8971" max="9216" width="9" style="22"/>
    <col min="9217" max="9217" width="11.77734375" style="22" customWidth="1"/>
    <col min="9218" max="9225" width="8.77734375" style="22" customWidth="1"/>
    <col min="9226" max="9226" width="7.88671875" style="22" customWidth="1"/>
    <col min="9227" max="9472" width="9" style="22"/>
    <col min="9473" max="9473" width="11.77734375" style="22" customWidth="1"/>
    <col min="9474" max="9481" width="8.77734375" style="22" customWidth="1"/>
    <col min="9482" max="9482" width="7.88671875" style="22" customWidth="1"/>
    <col min="9483" max="9728" width="9" style="22"/>
    <col min="9729" max="9729" width="11.77734375" style="22" customWidth="1"/>
    <col min="9730" max="9737" width="8.77734375" style="22" customWidth="1"/>
    <col min="9738" max="9738" width="7.88671875" style="22" customWidth="1"/>
    <col min="9739" max="9984" width="9" style="22"/>
    <col min="9985" max="9985" width="11.77734375" style="22" customWidth="1"/>
    <col min="9986" max="9993" width="8.77734375" style="22" customWidth="1"/>
    <col min="9994" max="9994" width="7.88671875" style="22" customWidth="1"/>
    <col min="9995" max="10240" width="9" style="22"/>
    <col min="10241" max="10241" width="11.77734375" style="22" customWidth="1"/>
    <col min="10242" max="10249" width="8.77734375" style="22" customWidth="1"/>
    <col min="10250" max="10250" width="7.88671875" style="22" customWidth="1"/>
    <col min="10251" max="10496" width="9" style="22"/>
    <col min="10497" max="10497" width="11.77734375" style="22" customWidth="1"/>
    <col min="10498" max="10505" width="8.77734375" style="22" customWidth="1"/>
    <col min="10506" max="10506" width="7.88671875" style="22" customWidth="1"/>
    <col min="10507" max="10752" width="9" style="22"/>
    <col min="10753" max="10753" width="11.77734375" style="22" customWidth="1"/>
    <col min="10754" max="10761" width="8.77734375" style="22" customWidth="1"/>
    <col min="10762" max="10762" width="7.88671875" style="22" customWidth="1"/>
    <col min="10763" max="11008" width="9" style="22"/>
    <col min="11009" max="11009" width="11.77734375" style="22" customWidth="1"/>
    <col min="11010" max="11017" width="8.77734375" style="22" customWidth="1"/>
    <col min="11018" max="11018" width="7.88671875" style="22" customWidth="1"/>
    <col min="11019" max="11264" width="9" style="22"/>
    <col min="11265" max="11265" width="11.77734375" style="22" customWidth="1"/>
    <col min="11266" max="11273" width="8.77734375" style="22" customWidth="1"/>
    <col min="11274" max="11274" width="7.88671875" style="22" customWidth="1"/>
    <col min="11275" max="11520" width="9" style="22"/>
    <col min="11521" max="11521" width="11.77734375" style="22" customWidth="1"/>
    <col min="11522" max="11529" width="8.77734375" style="22" customWidth="1"/>
    <col min="11530" max="11530" width="7.88671875" style="22" customWidth="1"/>
    <col min="11531" max="11776" width="9" style="22"/>
    <col min="11777" max="11777" width="11.77734375" style="22" customWidth="1"/>
    <col min="11778" max="11785" width="8.77734375" style="22" customWidth="1"/>
    <col min="11786" max="11786" width="7.88671875" style="22" customWidth="1"/>
    <col min="11787" max="12032" width="9" style="22"/>
    <col min="12033" max="12033" width="11.77734375" style="22" customWidth="1"/>
    <col min="12034" max="12041" width="8.77734375" style="22" customWidth="1"/>
    <col min="12042" max="12042" width="7.88671875" style="22" customWidth="1"/>
    <col min="12043" max="12288" width="9" style="22"/>
    <col min="12289" max="12289" width="11.77734375" style="22" customWidth="1"/>
    <col min="12290" max="12297" width="8.77734375" style="22" customWidth="1"/>
    <col min="12298" max="12298" width="7.88671875" style="22" customWidth="1"/>
    <col min="12299" max="12544" width="9" style="22"/>
    <col min="12545" max="12545" width="11.77734375" style="22" customWidth="1"/>
    <col min="12546" max="12553" width="8.77734375" style="22" customWidth="1"/>
    <col min="12554" max="12554" width="7.88671875" style="22" customWidth="1"/>
    <col min="12555" max="12800" width="9" style="22"/>
    <col min="12801" max="12801" width="11.77734375" style="22" customWidth="1"/>
    <col min="12802" max="12809" width="8.77734375" style="22" customWidth="1"/>
    <col min="12810" max="12810" width="7.88671875" style="22" customWidth="1"/>
    <col min="12811" max="13056" width="9" style="22"/>
    <col min="13057" max="13057" width="11.77734375" style="22" customWidth="1"/>
    <col min="13058" max="13065" width="8.77734375" style="22" customWidth="1"/>
    <col min="13066" max="13066" width="7.88671875" style="22" customWidth="1"/>
    <col min="13067" max="13312" width="9" style="22"/>
    <col min="13313" max="13313" width="11.77734375" style="22" customWidth="1"/>
    <col min="13314" max="13321" width="8.77734375" style="22" customWidth="1"/>
    <col min="13322" max="13322" width="7.88671875" style="22" customWidth="1"/>
    <col min="13323" max="13568" width="9" style="22"/>
    <col min="13569" max="13569" width="11.77734375" style="22" customWidth="1"/>
    <col min="13570" max="13577" width="8.77734375" style="22" customWidth="1"/>
    <col min="13578" max="13578" width="7.88671875" style="22" customWidth="1"/>
    <col min="13579" max="13824" width="9" style="22"/>
    <col min="13825" max="13825" width="11.77734375" style="22" customWidth="1"/>
    <col min="13826" max="13833" width="8.77734375" style="22" customWidth="1"/>
    <col min="13834" max="13834" width="7.88671875" style="22" customWidth="1"/>
    <col min="13835" max="14080" width="9" style="22"/>
    <col min="14081" max="14081" width="11.77734375" style="22" customWidth="1"/>
    <col min="14082" max="14089" width="8.77734375" style="22" customWidth="1"/>
    <col min="14090" max="14090" width="7.88671875" style="22" customWidth="1"/>
    <col min="14091" max="14336" width="9" style="22"/>
    <col min="14337" max="14337" width="11.77734375" style="22" customWidth="1"/>
    <col min="14338" max="14345" width="8.77734375" style="22" customWidth="1"/>
    <col min="14346" max="14346" width="7.88671875" style="22" customWidth="1"/>
    <col min="14347" max="14592" width="9" style="22"/>
    <col min="14593" max="14593" width="11.77734375" style="22" customWidth="1"/>
    <col min="14594" max="14601" width="8.77734375" style="22" customWidth="1"/>
    <col min="14602" max="14602" width="7.88671875" style="22" customWidth="1"/>
    <col min="14603" max="14848" width="9" style="22"/>
    <col min="14849" max="14849" width="11.77734375" style="22" customWidth="1"/>
    <col min="14850" max="14857" width="8.77734375" style="22" customWidth="1"/>
    <col min="14858" max="14858" width="7.88671875" style="22" customWidth="1"/>
    <col min="14859" max="15104" width="9" style="22"/>
    <col min="15105" max="15105" width="11.77734375" style="22" customWidth="1"/>
    <col min="15106" max="15113" width="8.77734375" style="22" customWidth="1"/>
    <col min="15114" max="15114" width="7.88671875" style="22" customWidth="1"/>
    <col min="15115" max="15360" width="9" style="22"/>
    <col min="15361" max="15361" width="11.77734375" style="22" customWidth="1"/>
    <col min="15362" max="15369" width="8.77734375" style="22" customWidth="1"/>
    <col min="15370" max="15370" width="7.88671875" style="22" customWidth="1"/>
    <col min="15371" max="15616" width="9" style="22"/>
    <col min="15617" max="15617" width="11.77734375" style="22" customWidth="1"/>
    <col min="15618" max="15625" width="8.77734375" style="22" customWidth="1"/>
    <col min="15626" max="15626" width="7.88671875" style="22" customWidth="1"/>
    <col min="15627" max="15872" width="9" style="22"/>
    <col min="15873" max="15873" width="11.77734375" style="22" customWidth="1"/>
    <col min="15874" max="15881" width="8.77734375" style="22" customWidth="1"/>
    <col min="15882" max="15882" width="7.88671875" style="22" customWidth="1"/>
    <col min="15883" max="16128" width="9" style="22"/>
    <col min="16129" max="16129" width="11.77734375" style="22" customWidth="1"/>
    <col min="16130" max="16137" width="8.77734375" style="22" customWidth="1"/>
    <col min="16138" max="16138" width="7.88671875" style="22" customWidth="1"/>
    <col min="16139" max="16384" width="9" style="22"/>
  </cols>
  <sheetData>
    <row r="1" spans="1:9" ht="27" customHeight="1">
      <c r="A1" s="131" t="s">
        <v>172</v>
      </c>
      <c r="B1" s="131"/>
      <c r="C1" s="131"/>
      <c r="D1" s="131"/>
      <c r="E1" s="131"/>
      <c r="F1" s="131"/>
      <c r="G1" s="131"/>
      <c r="H1" s="131"/>
      <c r="I1" s="131"/>
    </row>
    <row r="2" spans="1:9" ht="17.399999999999999" customHeight="1">
      <c r="A2" s="23" t="s">
        <v>67</v>
      </c>
      <c r="I2" s="24" t="s">
        <v>132</v>
      </c>
    </row>
    <row r="3" spans="1:9" ht="19.95" customHeight="1">
      <c r="A3" s="25" t="s">
        <v>1</v>
      </c>
      <c r="B3" s="31" t="s">
        <v>2</v>
      </c>
      <c r="C3" s="31" t="s">
        <v>68</v>
      </c>
      <c r="D3" s="31" t="s">
        <v>69</v>
      </c>
      <c r="E3" s="31" t="s">
        <v>70</v>
      </c>
      <c r="F3" s="31" t="s">
        <v>71</v>
      </c>
      <c r="G3" s="31" t="s">
        <v>72</v>
      </c>
      <c r="H3" s="31" t="s">
        <v>6</v>
      </c>
      <c r="I3" s="31" t="s">
        <v>73</v>
      </c>
    </row>
    <row r="4" spans="1:9" ht="19.95" customHeight="1">
      <c r="A4" s="42" t="s">
        <v>120</v>
      </c>
      <c r="B4" s="54">
        <f t="shared" ref="B4:B9" si="0">SUM(C4:I4)</f>
        <v>73</v>
      </c>
      <c r="C4" s="54">
        <v>57</v>
      </c>
      <c r="D4" s="54">
        <v>8</v>
      </c>
      <c r="E4" s="33">
        <v>0</v>
      </c>
      <c r="F4" s="33">
        <v>0</v>
      </c>
      <c r="G4" s="33">
        <v>1</v>
      </c>
      <c r="H4" s="33">
        <v>7</v>
      </c>
      <c r="I4" s="33">
        <v>0</v>
      </c>
    </row>
    <row r="5" spans="1:9" ht="19.95" customHeight="1">
      <c r="A5" s="46" t="s">
        <v>136</v>
      </c>
      <c r="B5" s="55">
        <f t="shared" si="0"/>
        <v>52</v>
      </c>
      <c r="C5" s="55">
        <v>31</v>
      </c>
      <c r="D5" s="55">
        <v>10</v>
      </c>
      <c r="E5" s="34">
        <v>1</v>
      </c>
      <c r="F5" s="34">
        <v>0</v>
      </c>
      <c r="G5" s="34">
        <v>3</v>
      </c>
      <c r="H5" s="34">
        <v>7</v>
      </c>
      <c r="I5" s="34">
        <v>0</v>
      </c>
    </row>
    <row r="6" spans="1:9" ht="19.95" customHeight="1">
      <c r="A6" s="46" t="s">
        <v>111</v>
      </c>
      <c r="B6" s="55">
        <f t="shared" si="0"/>
        <v>45</v>
      </c>
      <c r="C6" s="55">
        <v>36</v>
      </c>
      <c r="D6" s="55">
        <v>3</v>
      </c>
      <c r="E6" s="34">
        <v>1</v>
      </c>
      <c r="F6" s="34">
        <v>0</v>
      </c>
      <c r="G6" s="34">
        <v>3</v>
      </c>
      <c r="H6" s="34">
        <v>2</v>
      </c>
      <c r="I6" s="34">
        <v>0</v>
      </c>
    </row>
    <row r="7" spans="1:9" ht="19.95" customHeight="1">
      <c r="A7" s="46" t="s">
        <v>112</v>
      </c>
      <c r="B7" s="55">
        <f t="shared" si="0"/>
        <v>71</v>
      </c>
      <c r="C7" s="55">
        <v>59</v>
      </c>
      <c r="D7" s="55">
        <v>6</v>
      </c>
      <c r="E7" s="34">
        <v>0</v>
      </c>
      <c r="F7" s="34">
        <v>0</v>
      </c>
      <c r="G7" s="34">
        <v>1</v>
      </c>
      <c r="H7" s="34">
        <v>5</v>
      </c>
      <c r="I7" s="34">
        <v>0</v>
      </c>
    </row>
    <row r="8" spans="1:9" ht="19.95" customHeight="1">
      <c r="A8" s="46" t="s">
        <v>113</v>
      </c>
      <c r="B8" s="55">
        <f t="shared" si="0"/>
        <v>74</v>
      </c>
      <c r="C8" s="55">
        <v>68</v>
      </c>
      <c r="D8" s="55">
        <v>4</v>
      </c>
      <c r="E8" s="34">
        <v>0</v>
      </c>
      <c r="F8" s="34">
        <v>0</v>
      </c>
      <c r="G8" s="34">
        <v>1</v>
      </c>
      <c r="H8" s="34">
        <v>1</v>
      </c>
      <c r="I8" s="34">
        <v>0</v>
      </c>
    </row>
    <row r="9" spans="1:9" ht="19.95" customHeight="1">
      <c r="A9" s="50" t="s">
        <v>114</v>
      </c>
      <c r="B9" s="56">
        <f t="shared" si="0"/>
        <v>52</v>
      </c>
      <c r="C9" s="56">
        <v>43</v>
      </c>
      <c r="D9" s="56">
        <v>7</v>
      </c>
      <c r="E9" s="57">
        <v>1</v>
      </c>
      <c r="F9" s="57">
        <v>0</v>
      </c>
      <c r="G9" s="57">
        <v>0</v>
      </c>
      <c r="H9" s="57">
        <v>1</v>
      </c>
      <c r="I9" s="57">
        <v>0</v>
      </c>
    </row>
    <row r="10" spans="1:9" ht="19.95" customHeight="1">
      <c r="I10" s="37" t="s">
        <v>39</v>
      </c>
    </row>
    <row r="11" spans="1:9">
      <c r="A11" s="117" t="s">
        <v>74</v>
      </c>
      <c r="D11" s="58"/>
    </row>
  </sheetData>
  <mergeCells count="1">
    <mergeCell ref="A1:I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03F7-F87C-4E51-BC8C-09A86840D162}">
  <dimension ref="A1:O32"/>
  <sheetViews>
    <sheetView view="pageBreakPreview" zoomScaleNormal="100" zoomScaleSheetLayoutView="100" workbookViewId="0">
      <selection activeCell="A32" sqref="A32"/>
    </sheetView>
  </sheetViews>
  <sheetFormatPr defaultColWidth="9" defaultRowHeight="13.2"/>
  <cols>
    <col min="1" max="1" width="18.88671875" style="22" customWidth="1"/>
    <col min="2" max="9" width="8.77734375" style="22" customWidth="1"/>
    <col min="10" max="256" width="9" style="22"/>
    <col min="257" max="257" width="20" style="22" customWidth="1"/>
    <col min="258" max="263" width="9.33203125" style="22" customWidth="1"/>
    <col min="264" max="512" width="9" style="22"/>
    <col min="513" max="513" width="20" style="22" customWidth="1"/>
    <col min="514" max="519" width="9.33203125" style="22" customWidth="1"/>
    <col min="520" max="768" width="9" style="22"/>
    <col min="769" max="769" width="20" style="22" customWidth="1"/>
    <col min="770" max="775" width="9.33203125" style="22" customWidth="1"/>
    <col min="776" max="1024" width="9" style="22"/>
    <col min="1025" max="1025" width="20" style="22" customWidth="1"/>
    <col min="1026" max="1031" width="9.33203125" style="22" customWidth="1"/>
    <col min="1032" max="1280" width="9" style="22"/>
    <col min="1281" max="1281" width="20" style="22" customWidth="1"/>
    <col min="1282" max="1287" width="9.33203125" style="22" customWidth="1"/>
    <col min="1288" max="1536" width="9" style="22"/>
    <col min="1537" max="1537" width="20" style="22" customWidth="1"/>
    <col min="1538" max="1543" width="9.33203125" style="22" customWidth="1"/>
    <col min="1544" max="1792" width="9" style="22"/>
    <col min="1793" max="1793" width="20" style="22" customWidth="1"/>
    <col min="1794" max="1799" width="9.33203125" style="22" customWidth="1"/>
    <col min="1800" max="2048" width="9" style="22"/>
    <col min="2049" max="2049" width="20" style="22" customWidth="1"/>
    <col min="2050" max="2055" width="9.33203125" style="22" customWidth="1"/>
    <col min="2056" max="2304" width="9" style="22"/>
    <col min="2305" max="2305" width="20" style="22" customWidth="1"/>
    <col min="2306" max="2311" width="9.33203125" style="22" customWidth="1"/>
    <col min="2312" max="2560" width="9" style="22"/>
    <col min="2561" max="2561" width="20" style="22" customWidth="1"/>
    <col min="2562" max="2567" width="9.33203125" style="22" customWidth="1"/>
    <col min="2568" max="2816" width="9" style="22"/>
    <col min="2817" max="2817" width="20" style="22" customWidth="1"/>
    <col min="2818" max="2823" width="9.33203125" style="22" customWidth="1"/>
    <col min="2824" max="3072" width="9" style="22"/>
    <col min="3073" max="3073" width="20" style="22" customWidth="1"/>
    <col min="3074" max="3079" width="9.33203125" style="22" customWidth="1"/>
    <col min="3080" max="3328" width="9" style="22"/>
    <col min="3329" max="3329" width="20" style="22" customWidth="1"/>
    <col min="3330" max="3335" width="9.33203125" style="22" customWidth="1"/>
    <col min="3336" max="3584" width="9" style="22"/>
    <col min="3585" max="3585" width="20" style="22" customWidth="1"/>
    <col min="3586" max="3591" width="9.33203125" style="22" customWidth="1"/>
    <col min="3592" max="3840" width="9" style="22"/>
    <col min="3841" max="3841" width="20" style="22" customWidth="1"/>
    <col min="3842" max="3847" width="9.33203125" style="22" customWidth="1"/>
    <col min="3848" max="4096" width="9" style="22"/>
    <col min="4097" max="4097" width="20" style="22" customWidth="1"/>
    <col min="4098" max="4103" width="9.33203125" style="22" customWidth="1"/>
    <col min="4104" max="4352" width="9" style="22"/>
    <col min="4353" max="4353" width="20" style="22" customWidth="1"/>
    <col min="4354" max="4359" width="9.33203125" style="22" customWidth="1"/>
    <col min="4360" max="4608" width="9" style="22"/>
    <col min="4609" max="4609" width="20" style="22" customWidth="1"/>
    <col min="4610" max="4615" width="9.33203125" style="22" customWidth="1"/>
    <col min="4616" max="4864" width="9" style="22"/>
    <col min="4865" max="4865" width="20" style="22" customWidth="1"/>
    <col min="4866" max="4871" width="9.33203125" style="22" customWidth="1"/>
    <col min="4872" max="5120" width="9" style="22"/>
    <col min="5121" max="5121" width="20" style="22" customWidth="1"/>
    <col min="5122" max="5127" width="9.33203125" style="22" customWidth="1"/>
    <col min="5128" max="5376" width="9" style="22"/>
    <col min="5377" max="5377" width="20" style="22" customWidth="1"/>
    <col min="5378" max="5383" width="9.33203125" style="22" customWidth="1"/>
    <col min="5384" max="5632" width="9" style="22"/>
    <col min="5633" max="5633" width="20" style="22" customWidth="1"/>
    <col min="5634" max="5639" width="9.33203125" style="22" customWidth="1"/>
    <col min="5640" max="5888" width="9" style="22"/>
    <col min="5889" max="5889" width="20" style="22" customWidth="1"/>
    <col min="5890" max="5895" width="9.33203125" style="22" customWidth="1"/>
    <col min="5896" max="6144" width="9" style="22"/>
    <col min="6145" max="6145" width="20" style="22" customWidth="1"/>
    <col min="6146" max="6151" width="9.33203125" style="22" customWidth="1"/>
    <col min="6152" max="6400" width="9" style="22"/>
    <col min="6401" max="6401" width="20" style="22" customWidth="1"/>
    <col min="6402" max="6407" width="9.33203125" style="22" customWidth="1"/>
    <col min="6408" max="6656" width="9" style="22"/>
    <col min="6657" max="6657" width="20" style="22" customWidth="1"/>
    <col min="6658" max="6663" width="9.33203125" style="22" customWidth="1"/>
    <col min="6664" max="6912" width="9" style="22"/>
    <col min="6913" max="6913" width="20" style="22" customWidth="1"/>
    <col min="6914" max="6919" width="9.33203125" style="22" customWidth="1"/>
    <col min="6920" max="7168" width="9" style="22"/>
    <col min="7169" max="7169" width="20" style="22" customWidth="1"/>
    <col min="7170" max="7175" width="9.33203125" style="22" customWidth="1"/>
    <col min="7176" max="7424" width="9" style="22"/>
    <col min="7425" max="7425" width="20" style="22" customWidth="1"/>
    <col min="7426" max="7431" width="9.33203125" style="22" customWidth="1"/>
    <col min="7432" max="7680" width="9" style="22"/>
    <col min="7681" max="7681" width="20" style="22" customWidth="1"/>
    <col min="7682" max="7687" width="9.33203125" style="22" customWidth="1"/>
    <col min="7688" max="7936" width="9" style="22"/>
    <col min="7937" max="7937" width="20" style="22" customWidth="1"/>
    <col min="7938" max="7943" width="9.33203125" style="22" customWidth="1"/>
    <col min="7944" max="8192" width="9" style="22"/>
    <col min="8193" max="8193" width="20" style="22" customWidth="1"/>
    <col min="8194" max="8199" width="9.33203125" style="22" customWidth="1"/>
    <col min="8200" max="8448" width="9" style="22"/>
    <col min="8449" max="8449" width="20" style="22" customWidth="1"/>
    <col min="8450" max="8455" width="9.33203125" style="22" customWidth="1"/>
    <col min="8456" max="8704" width="9" style="22"/>
    <col min="8705" max="8705" width="20" style="22" customWidth="1"/>
    <col min="8706" max="8711" width="9.33203125" style="22" customWidth="1"/>
    <col min="8712" max="8960" width="9" style="22"/>
    <col min="8961" max="8961" width="20" style="22" customWidth="1"/>
    <col min="8962" max="8967" width="9.33203125" style="22" customWidth="1"/>
    <col min="8968" max="9216" width="9" style="22"/>
    <col min="9217" max="9217" width="20" style="22" customWidth="1"/>
    <col min="9218" max="9223" width="9.33203125" style="22" customWidth="1"/>
    <col min="9224" max="9472" width="9" style="22"/>
    <col min="9473" max="9473" width="20" style="22" customWidth="1"/>
    <col min="9474" max="9479" width="9.33203125" style="22" customWidth="1"/>
    <col min="9480" max="9728" width="9" style="22"/>
    <col min="9729" max="9729" width="20" style="22" customWidth="1"/>
    <col min="9730" max="9735" width="9.33203125" style="22" customWidth="1"/>
    <col min="9736" max="9984" width="9" style="22"/>
    <col min="9985" max="9985" width="20" style="22" customWidth="1"/>
    <col min="9986" max="9991" width="9.33203125" style="22" customWidth="1"/>
    <col min="9992" max="10240" width="9" style="22"/>
    <col min="10241" max="10241" width="20" style="22" customWidth="1"/>
    <col min="10242" max="10247" width="9.33203125" style="22" customWidth="1"/>
    <col min="10248" max="10496" width="9" style="22"/>
    <col min="10497" max="10497" width="20" style="22" customWidth="1"/>
    <col min="10498" max="10503" width="9.33203125" style="22" customWidth="1"/>
    <col min="10504" max="10752" width="9" style="22"/>
    <col min="10753" max="10753" width="20" style="22" customWidth="1"/>
    <col min="10754" max="10759" width="9.33203125" style="22" customWidth="1"/>
    <col min="10760" max="11008" width="9" style="22"/>
    <col min="11009" max="11009" width="20" style="22" customWidth="1"/>
    <col min="11010" max="11015" width="9.33203125" style="22" customWidth="1"/>
    <col min="11016" max="11264" width="9" style="22"/>
    <col min="11265" max="11265" width="20" style="22" customWidth="1"/>
    <col min="11266" max="11271" width="9.33203125" style="22" customWidth="1"/>
    <col min="11272" max="11520" width="9" style="22"/>
    <col min="11521" max="11521" width="20" style="22" customWidth="1"/>
    <col min="11522" max="11527" width="9.33203125" style="22" customWidth="1"/>
    <col min="11528" max="11776" width="9" style="22"/>
    <col min="11777" max="11777" width="20" style="22" customWidth="1"/>
    <col min="11778" max="11783" width="9.33203125" style="22" customWidth="1"/>
    <col min="11784" max="12032" width="9" style="22"/>
    <col min="12033" max="12033" width="20" style="22" customWidth="1"/>
    <col min="12034" max="12039" width="9.33203125" style="22" customWidth="1"/>
    <col min="12040" max="12288" width="9" style="22"/>
    <col min="12289" max="12289" width="20" style="22" customWidth="1"/>
    <col min="12290" max="12295" width="9.33203125" style="22" customWidth="1"/>
    <col min="12296" max="12544" width="9" style="22"/>
    <col min="12545" max="12545" width="20" style="22" customWidth="1"/>
    <col min="12546" max="12551" width="9.33203125" style="22" customWidth="1"/>
    <col min="12552" max="12800" width="9" style="22"/>
    <col min="12801" max="12801" width="20" style="22" customWidth="1"/>
    <col min="12802" max="12807" width="9.33203125" style="22" customWidth="1"/>
    <col min="12808" max="13056" width="9" style="22"/>
    <col min="13057" max="13057" width="20" style="22" customWidth="1"/>
    <col min="13058" max="13063" width="9.33203125" style="22" customWidth="1"/>
    <col min="13064" max="13312" width="9" style="22"/>
    <col min="13313" max="13313" width="20" style="22" customWidth="1"/>
    <col min="13314" max="13319" width="9.33203125" style="22" customWidth="1"/>
    <col min="13320" max="13568" width="9" style="22"/>
    <col min="13569" max="13569" width="20" style="22" customWidth="1"/>
    <col min="13570" max="13575" width="9.33203125" style="22" customWidth="1"/>
    <col min="13576" max="13824" width="9" style="22"/>
    <col min="13825" max="13825" width="20" style="22" customWidth="1"/>
    <col min="13826" max="13831" width="9.33203125" style="22" customWidth="1"/>
    <col min="13832" max="14080" width="9" style="22"/>
    <col min="14081" max="14081" width="20" style="22" customWidth="1"/>
    <col min="14082" max="14087" width="9.33203125" style="22" customWidth="1"/>
    <col min="14088" max="14336" width="9" style="22"/>
    <col min="14337" max="14337" width="20" style="22" customWidth="1"/>
    <col min="14338" max="14343" width="9.33203125" style="22" customWidth="1"/>
    <col min="14344" max="14592" width="9" style="22"/>
    <col min="14593" max="14593" width="20" style="22" customWidth="1"/>
    <col min="14594" max="14599" width="9.33203125" style="22" customWidth="1"/>
    <col min="14600" max="14848" width="9" style="22"/>
    <col min="14849" max="14849" width="20" style="22" customWidth="1"/>
    <col min="14850" max="14855" width="9.33203125" style="22" customWidth="1"/>
    <col min="14856" max="15104" width="9" style="22"/>
    <col min="15105" max="15105" width="20" style="22" customWidth="1"/>
    <col min="15106" max="15111" width="9.33203125" style="22" customWidth="1"/>
    <col min="15112" max="15360" width="9" style="22"/>
    <col min="15361" max="15361" width="20" style="22" customWidth="1"/>
    <col min="15362" max="15367" width="9.33203125" style="22" customWidth="1"/>
    <col min="15368" max="15616" width="9" style="22"/>
    <col min="15617" max="15617" width="20" style="22" customWidth="1"/>
    <col min="15618" max="15623" width="9.33203125" style="22" customWidth="1"/>
    <col min="15624" max="15872" width="9" style="22"/>
    <col min="15873" max="15873" width="20" style="22" customWidth="1"/>
    <col min="15874" max="15879" width="9.33203125" style="22" customWidth="1"/>
    <col min="15880" max="16128" width="9" style="22"/>
    <col min="16129" max="16129" width="20" style="22" customWidth="1"/>
    <col min="16130" max="16135" width="9.33203125" style="22" customWidth="1"/>
    <col min="16136" max="16384" width="9" style="22"/>
  </cols>
  <sheetData>
    <row r="1" spans="1:15" ht="19.2">
      <c r="A1" s="131" t="s">
        <v>75</v>
      </c>
      <c r="B1" s="131"/>
      <c r="C1" s="131"/>
      <c r="D1" s="131"/>
      <c r="E1" s="131"/>
      <c r="F1" s="131"/>
      <c r="G1" s="131"/>
      <c r="H1" s="131"/>
      <c r="I1" s="131"/>
      <c r="L1" s="78"/>
      <c r="M1" s="78"/>
      <c r="N1" s="78"/>
      <c r="O1" s="78"/>
    </row>
    <row r="2" spans="1:15">
      <c r="A2" s="23" t="s">
        <v>76</v>
      </c>
      <c r="G2" s="79"/>
      <c r="H2" s="79"/>
      <c r="I2" s="24" t="s">
        <v>158</v>
      </c>
      <c r="L2" s="78"/>
      <c r="M2" s="78"/>
      <c r="N2" s="78"/>
      <c r="O2" s="78"/>
    </row>
    <row r="3" spans="1:15" ht="18" customHeight="1">
      <c r="A3" s="132" t="s">
        <v>77</v>
      </c>
      <c r="B3" s="132" t="s">
        <v>10</v>
      </c>
      <c r="C3" s="132" t="s">
        <v>78</v>
      </c>
      <c r="D3" s="132"/>
      <c r="E3" s="132" t="s">
        <v>79</v>
      </c>
      <c r="F3" s="132"/>
      <c r="G3" s="132"/>
      <c r="H3" s="132"/>
      <c r="I3" s="132"/>
      <c r="L3" s="78"/>
      <c r="M3" s="78"/>
      <c r="N3" s="99"/>
      <c r="O3" s="78"/>
    </row>
    <row r="4" spans="1:15" ht="18" customHeight="1">
      <c r="A4" s="132"/>
      <c r="B4" s="132"/>
      <c r="C4" s="132" t="s">
        <v>68</v>
      </c>
      <c r="D4" s="144" t="s">
        <v>80</v>
      </c>
      <c r="E4" s="132" t="s">
        <v>11</v>
      </c>
      <c r="F4" s="132" t="s">
        <v>81</v>
      </c>
      <c r="G4" s="100" t="s">
        <v>82</v>
      </c>
      <c r="H4" s="132" t="s">
        <v>83</v>
      </c>
      <c r="I4" s="132" t="s">
        <v>6</v>
      </c>
      <c r="L4" s="78"/>
      <c r="M4" s="101"/>
      <c r="N4" s="101"/>
      <c r="O4" s="78"/>
    </row>
    <row r="5" spans="1:15" ht="22.8" customHeight="1">
      <c r="A5" s="132"/>
      <c r="B5" s="132"/>
      <c r="C5" s="132"/>
      <c r="D5" s="144"/>
      <c r="E5" s="132"/>
      <c r="F5" s="132"/>
      <c r="G5" s="102" t="s">
        <v>84</v>
      </c>
      <c r="H5" s="132"/>
      <c r="I5" s="132"/>
      <c r="L5" s="78"/>
      <c r="M5" s="101"/>
      <c r="N5" s="101"/>
      <c r="O5" s="78"/>
    </row>
    <row r="6" spans="1:15" ht="18" customHeight="1">
      <c r="A6" s="41" t="s">
        <v>85</v>
      </c>
      <c r="B6" s="103">
        <v>6080</v>
      </c>
      <c r="C6" s="103">
        <v>5860</v>
      </c>
      <c r="D6" s="103">
        <v>210</v>
      </c>
      <c r="E6" s="103">
        <v>60</v>
      </c>
      <c r="F6" s="104">
        <v>100</v>
      </c>
      <c r="G6" s="103">
        <v>5830</v>
      </c>
      <c r="H6" s="103">
        <v>70</v>
      </c>
      <c r="I6" s="103">
        <v>30</v>
      </c>
      <c r="L6" s="78"/>
      <c r="M6" s="78"/>
      <c r="N6" s="78"/>
      <c r="O6" s="78"/>
    </row>
    <row r="7" spans="1:15" ht="18" customHeight="1">
      <c r="A7" s="105" t="s">
        <v>157</v>
      </c>
      <c r="B7" s="33">
        <f>SUM(C7:D7)</f>
        <v>800</v>
      </c>
      <c r="C7" s="106">
        <v>750</v>
      </c>
      <c r="D7" s="107">
        <v>50</v>
      </c>
      <c r="E7" s="106">
        <v>30</v>
      </c>
      <c r="F7" s="106">
        <v>10</v>
      </c>
      <c r="G7" s="106">
        <v>760</v>
      </c>
      <c r="H7" s="106" t="s">
        <v>86</v>
      </c>
      <c r="I7" s="106" t="s">
        <v>86</v>
      </c>
      <c r="L7" s="78"/>
      <c r="M7" s="78"/>
      <c r="N7" s="78"/>
      <c r="O7" s="78"/>
    </row>
    <row r="8" spans="1:15" ht="18" customHeight="1">
      <c r="A8" s="108" t="s">
        <v>156</v>
      </c>
      <c r="B8" s="34">
        <f>SUM(C8:D8)</f>
        <v>610</v>
      </c>
      <c r="C8" s="109">
        <v>590</v>
      </c>
      <c r="D8" s="110">
        <v>20</v>
      </c>
      <c r="E8" s="109" t="s">
        <v>86</v>
      </c>
      <c r="F8" s="109" t="s">
        <v>86</v>
      </c>
      <c r="G8" s="109">
        <v>610</v>
      </c>
      <c r="H8" s="109" t="s">
        <v>86</v>
      </c>
      <c r="I8" s="109" t="s">
        <v>86</v>
      </c>
      <c r="L8" s="78"/>
      <c r="M8" s="78"/>
      <c r="N8" s="78"/>
      <c r="O8" s="78"/>
    </row>
    <row r="9" spans="1:15" ht="18" customHeight="1">
      <c r="A9" s="108" t="s">
        <v>155</v>
      </c>
      <c r="B9" s="34">
        <v>1060</v>
      </c>
      <c r="C9" s="109">
        <v>1040</v>
      </c>
      <c r="D9" s="110">
        <v>30</v>
      </c>
      <c r="E9" s="109" t="s">
        <v>86</v>
      </c>
      <c r="F9" s="109">
        <v>10</v>
      </c>
      <c r="G9" s="109">
        <v>1050</v>
      </c>
      <c r="H9" s="109" t="s">
        <v>86</v>
      </c>
      <c r="I9" s="109" t="s">
        <v>86</v>
      </c>
    </row>
    <row r="10" spans="1:15" ht="18" customHeight="1">
      <c r="A10" s="108" t="s">
        <v>154</v>
      </c>
      <c r="B10" s="34">
        <f>SUM(C10:D10)</f>
        <v>870</v>
      </c>
      <c r="C10" s="109">
        <v>870</v>
      </c>
      <c r="D10" s="110" t="s">
        <v>86</v>
      </c>
      <c r="E10" s="109" t="s">
        <v>86</v>
      </c>
      <c r="F10" s="109" t="s">
        <v>86</v>
      </c>
      <c r="G10" s="109">
        <v>850</v>
      </c>
      <c r="H10" s="109">
        <v>20</v>
      </c>
      <c r="I10" s="109" t="s">
        <v>86</v>
      </c>
    </row>
    <row r="11" spans="1:15" ht="18" customHeight="1">
      <c r="A11" s="108" t="s">
        <v>153</v>
      </c>
      <c r="B11" s="34">
        <f>SUM(C11:D11)</f>
        <v>1010</v>
      </c>
      <c r="C11" s="109">
        <v>970</v>
      </c>
      <c r="D11" s="110">
        <v>40</v>
      </c>
      <c r="E11" s="109" t="s">
        <v>86</v>
      </c>
      <c r="F11" s="109">
        <v>30</v>
      </c>
      <c r="G11" s="109">
        <v>940</v>
      </c>
      <c r="H11" s="109">
        <v>30</v>
      </c>
      <c r="I11" s="109">
        <v>10</v>
      </c>
    </row>
    <row r="12" spans="1:15" ht="18" customHeight="1">
      <c r="A12" s="108" t="s">
        <v>152</v>
      </c>
      <c r="B12" s="34">
        <f>SUM(C12:D12)</f>
        <v>880</v>
      </c>
      <c r="C12" s="109">
        <v>830</v>
      </c>
      <c r="D12" s="110">
        <v>50</v>
      </c>
      <c r="E12" s="109">
        <v>30</v>
      </c>
      <c r="F12" s="109" t="s">
        <v>86</v>
      </c>
      <c r="G12" s="109">
        <v>830</v>
      </c>
      <c r="H12" s="109">
        <v>10</v>
      </c>
      <c r="I12" s="109">
        <v>10</v>
      </c>
    </row>
    <row r="13" spans="1:15" ht="18" customHeight="1">
      <c r="A13" s="111" t="s">
        <v>151</v>
      </c>
      <c r="B13" s="57">
        <f>SUM(C13:D13)</f>
        <v>270</v>
      </c>
      <c r="C13" s="112">
        <v>270</v>
      </c>
      <c r="D13" s="113" t="s">
        <v>86</v>
      </c>
      <c r="E13" s="112" t="s">
        <v>86</v>
      </c>
      <c r="F13" s="112">
        <v>40</v>
      </c>
      <c r="G13" s="112">
        <v>210</v>
      </c>
      <c r="H13" s="112">
        <v>10</v>
      </c>
      <c r="I13" s="112" t="s">
        <v>86</v>
      </c>
    </row>
    <row r="14" spans="1:15" ht="18" customHeight="1">
      <c r="G14" s="79"/>
      <c r="H14" s="79"/>
      <c r="I14" s="37" t="s">
        <v>150</v>
      </c>
    </row>
    <row r="15" spans="1:15" ht="18" customHeight="1">
      <c r="A15" s="119" t="s">
        <v>166</v>
      </c>
    </row>
    <row r="16" spans="1:15" ht="18" customHeight="1">
      <c r="A16" s="114"/>
    </row>
    <row r="17" spans="1:15" ht="18" customHeight="1">
      <c r="A17" s="114"/>
    </row>
    <row r="18" spans="1:15" ht="18" customHeight="1">
      <c r="A18" s="22" t="s">
        <v>76</v>
      </c>
      <c r="G18" s="79"/>
      <c r="H18" s="118" t="s">
        <v>159</v>
      </c>
      <c r="L18" s="78"/>
      <c r="M18" s="78"/>
      <c r="N18" s="78"/>
      <c r="O18" s="78"/>
    </row>
    <row r="19" spans="1:15" ht="18" customHeight="1">
      <c r="A19" s="132" t="s">
        <v>77</v>
      </c>
      <c r="B19" s="132" t="s">
        <v>10</v>
      </c>
      <c r="C19" s="132" t="s">
        <v>78</v>
      </c>
      <c r="D19" s="132"/>
      <c r="E19" s="141" t="s">
        <v>79</v>
      </c>
      <c r="F19" s="142"/>
      <c r="G19" s="142"/>
      <c r="H19" s="143"/>
      <c r="K19" s="78"/>
      <c r="L19" s="78"/>
      <c r="M19" s="99"/>
      <c r="N19" s="78"/>
    </row>
    <row r="20" spans="1:15" ht="18" customHeight="1">
      <c r="A20" s="132"/>
      <c r="B20" s="132"/>
      <c r="C20" s="132" t="s">
        <v>68</v>
      </c>
      <c r="D20" s="144" t="s">
        <v>80</v>
      </c>
      <c r="E20" s="132" t="s">
        <v>11</v>
      </c>
      <c r="F20" s="100" t="s">
        <v>82</v>
      </c>
      <c r="G20" s="132" t="s">
        <v>83</v>
      </c>
      <c r="H20" s="132" t="s">
        <v>6</v>
      </c>
      <c r="K20" s="78"/>
      <c r="L20" s="101"/>
      <c r="M20" s="101"/>
      <c r="N20" s="78"/>
    </row>
    <row r="21" spans="1:15" ht="18" customHeight="1">
      <c r="A21" s="132"/>
      <c r="B21" s="132"/>
      <c r="C21" s="132"/>
      <c r="D21" s="144"/>
      <c r="E21" s="132"/>
      <c r="F21" s="102" t="s">
        <v>84</v>
      </c>
      <c r="G21" s="132"/>
      <c r="H21" s="132"/>
      <c r="K21" s="78"/>
      <c r="L21" s="101"/>
      <c r="M21" s="101"/>
      <c r="N21" s="78"/>
    </row>
    <row r="22" spans="1:15" ht="18" customHeight="1">
      <c r="A22" s="41" t="s">
        <v>85</v>
      </c>
      <c r="B22" s="103">
        <v>6910</v>
      </c>
      <c r="C22" s="103">
        <v>6840</v>
      </c>
      <c r="D22" s="103">
        <v>80</v>
      </c>
      <c r="E22" s="103">
        <v>230</v>
      </c>
      <c r="F22" s="103">
        <v>6410</v>
      </c>
      <c r="G22" s="103">
        <v>200</v>
      </c>
      <c r="H22" s="103">
        <v>80</v>
      </c>
      <c r="K22" s="78"/>
      <c r="L22" s="78"/>
      <c r="M22" s="78"/>
      <c r="N22" s="78"/>
    </row>
    <row r="23" spans="1:15" ht="18" customHeight="1">
      <c r="A23" s="105" t="s">
        <v>157</v>
      </c>
      <c r="B23" s="33">
        <f>SUM(C23:D23)</f>
        <v>500</v>
      </c>
      <c r="C23" s="106">
        <v>500</v>
      </c>
      <c r="D23" s="107" t="s">
        <v>86</v>
      </c>
      <c r="E23" s="106">
        <v>40</v>
      </c>
      <c r="F23" s="106">
        <v>450</v>
      </c>
      <c r="G23" s="106" t="s">
        <v>86</v>
      </c>
      <c r="H23" s="106">
        <v>10</v>
      </c>
      <c r="K23" s="78"/>
      <c r="L23" s="78"/>
      <c r="M23" s="78"/>
      <c r="N23" s="78"/>
    </row>
    <row r="24" spans="1:15" ht="18" customHeight="1">
      <c r="A24" s="108" t="s">
        <v>156</v>
      </c>
      <c r="B24" s="34">
        <f>SUM(C24:D24)</f>
        <v>840</v>
      </c>
      <c r="C24" s="109">
        <v>840</v>
      </c>
      <c r="D24" s="110" t="s">
        <v>86</v>
      </c>
      <c r="E24" s="109">
        <v>30</v>
      </c>
      <c r="F24" s="109">
        <v>780</v>
      </c>
      <c r="G24" s="109" t="s">
        <v>86</v>
      </c>
      <c r="H24" s="109">
        <v>40</v>
      </c>
      <c r="K24" s="78"/>
      <c r="L24" s="78"/>
      <c r="M24" s="78"/>
      <c r="N24" s="78"/>
    </row>
    <row r="25" spans="1:15" ht="18" customHeight="1">
      <c r="A25" s="108" t="s">
        <v>155</v>
      </c>
      <c r="B25" s="34">
        <v>1130</v>
      </c>
      <c r="C25" s="109">
        <v>1110</v>
      </c>
      <c r="D25" s="110">
        <v>30</v>
      </c>
      <c r="E25" s="109">
        <v>40</v>
      </c>
      <c r="F25" s="109">
        <v>1040</v>
      </c>
      <c r="G25" s="109">
        <v>30</v>
      </c>
      <c r="H25" s="109">
        <v>20</v>
      </c>
    </row>
    <row r="26" spans="1:15" ht="18" customHeight="1">
      <c r="A26" s="108" t="s">
        <v>154</v>
      </c>
      <c r="B26" s="34">
        <f>SUM(C26:D26)</f>
        <v>640</v>
      </c>
      <c r="C26" s="109">
        <v>620</v>
      </c>
      <c r="D26" s="110">
        <v>20</v>
      </c>
      <c r="E26" s="109" t="s">
        <v>86</v>
      </c>
      <c r="F26" s="109">
        <v>580</v>
      </c>
      <c r="G26" s="109">
        <v>60</v>
      </c>
      <c r="H26" s="109" t="s">
        <v>86</v>
      </c>
    </row>
    <row r="27" spans="1:15" ht="18" customHeight="1">
      <c r="A27" s="108" t="s">
        <v>153</v>
      </c>
      <c r="B27" s="34">
        <f>SUM(C27:D27)</f>
        <v>770</v>
      </c>
      <c r="C27" s="109">
        <v>750</v>
      </c>
      <c r="D27" s="110">
        <v>20</v>
      </c>
      <c r="E27" s="109">
        <v>30</v>
      </c>
      <c r="F27" s="109">
        <v>710</v>
      </c>
      <c r="G27" s="109">
        <v>20</v>
      </c>
      <c r="H27" s="109" t="s">
        <v>86</v>
      </c>
    </row>
    <row r="28" spans="1:15" ht="18" customHeight="1">
      <c r="A28" s="108" t="s">
        <v>160</v>
      </c>
      <c r="B28" s="34">
        <f>SUM(C28:D28)</f>
        <v>1870</v>
      </c>
      <c r="C28" s="109">
        <v>1870</v>
      </c>
      <c r="D28" s="110" t="s">
        <v>86</v>
      </c>
      <c r="E28" s="109">
        <v>30</v>
      </c>
      <c r="F28" s="109">
        <v>1790</v>
      </c>
      <c r="G28" s="109">
        <v>40</v>
      </c>
      <c r="H28" s="109">
        <v>10</v>
      </c>
    </row>
    <row r="29" spans="1:15" ht="18" customHeight="1">
      <c r="A29" s="111" t="s">
        <v>161</v>
      </c>
      <c r="B29" s="57">
        <f>SUM(C29:D29)</f>
        <v>410</v>
      </c>
      <c r="C29" s="112">
        <v>410</v>
      </c>
      <c r="D29" s="113" t="s">
        <v>86</v>
      </c>
      <c r="E29" s="112">
        <v>60</v>
      </c>
      <c r="F29" s="112">
        <v>340</v>
      </c>
      <c r="G29" s="112" t="s">
        <v>86</v>
      </c>
      <c r="H29" s="112" t="s">
        <v>86</v>
      </c>
    </row>
    <row r="30" spans="1:15" ht="18" customHeight="1">
      <c r="G30" s="79"/>
      <c r="H30" s="37" t="s">
        <v>162</v>
      </c>
    </row>
    <row r="31" spans="1:15" ht="18" customHeight="1">
      <c r="A31" s="119" t="s">
        <v>166</v>
      </c>
    </row>
    <row r="32" spans="1:15" ht="18" customHeight="1">
      <c r="A32" s="119" t="s">
        <v>167</v>
      </c>
    </row>
  </sheetData>
  <mergeCells count="20">
    <mergeCell ref="I4:I5"/>
    <mergeCell ref="A1:I1"/>
    <mergeCell ref="A3:A5"/>
    <mergeCell ref="B3:B5"/>
    <mergeCell ref="C3:D3"/>
    <mergeCell ref="E3:I3"/>
    <mergeCell ref="C4:C5"/>
    <mergeCell ref="D4:D5"/>
    <mergeCell ref="E4:E5"/>
    <mergeCell ref="F4:F5"/>
    <mergeCell ref="G20:G21"/>
    <mergeCell ref="H20:H21"/>
    <mergeCell ref="E19:H19"/>
    <mergeCell ref="H4:H5"/>
    <mergeCell ref="A19:A21"/>
    <mergeCell ref="B19:B21"/>
    <mergeCell ref="C19:D19"/>
    <mergeCell ref="C20:C21"/>
    <mergeCell ref="D20:D21"/>
    <mergeCell ref="E20:E21"/>
  </mergeCells>
  <phoneticPr fontId="2"/>
  <printOptions horizontalCentered="1"/>
  <pageMargins left="0.78740157480314965" right="0.6102362204724409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7-1</vt:lpstr>
      <vt:lpstr>7-2</vt:lpstr>
      <vt:lpstr>7-3</vt:lpstr>
      <vt:lpstr>7-4</vt:lpstr>
      <vt:lpstr>7-5・7-6</vt:lpstr>
      <vt:lpstr>7-7</vt:lpstr>
      <vt:lpstr>7-8</vt:lpstr>
      <vt:lpstr>'7-1'!Print_Area</vt:lpstr>
      <vt:lpstr>'7-2'!Print_Area</vt:lpstr>
      <vt:lpstr>'7-3'!Print_Area</vt:lpstr>
      <vt:lpstr>'7-4'!Print_Area</vt:lpstr>
      <vt:lpstr>'7-5・7-6'!Print_Area</vt:lpstr>
      <vt:lpstr>'7-7'!Print_Area</vt:lpstr>
      <vt:lpstr>'7-8'!Print_Area</vt:lpstr>
      <vt:lpstr>'7-1'!Print_Titles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2026-03-31T04:58:48Z</cp:lastPrinted>
  <dcterms:created xsi:type="dcterms:W3CDTF">2024-10-07T06:07:51Z</dcterms:created>
  <dcterms:modified xsi:type="dcterms:W3CDTF">2026-03-31T05:00:21Z</dcterms:modified>
</cp:coreProperties>
</file>