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\共有フォルダ\企画振興課\03_企画係\●統計\07_統計書関係（統計きたなかぐすく）\令和６年\03_（最終）R6年版統計きたなかぐすく\"/>
    </mc:Choice>
  </mc:AlternateContent>
  <xr:revisionPtr revIDLastSave="0" documentId="13_ncr:1_{4ED8FFD6-E1C2-4DF9-8456-9EE9C5AC2F23}" xr6:coauthVersionLast="36" xr6:coauthVersionMax="47" xr10:uidLastSave="{00000000-0000-0000-0000-000000000000}"/>
  <bookViews>
    <workbookView xWindow="-96" yWindow="0" windowWidth="11712" windowHeight="12336" firstSheet="1" activeTab="15" xr2:uid="{E45D522B-BFF5-489C-A821-826C95280357}"/>
  </bookViews>
  <sheets>
    <sheet name="6-1" sheetId="4" r:id="rId1"/>
    <sheet name="6-2" sheetId="5" r:id="rId2"/>
    <sheet name="6-3" sheetId="6" r:id="rId3"/>
    <sheet name="6-4" sheetId="7" r:id="rId4"/>
    <sheet name="6-5" sheetId="8" r:id="rId5"/>
    <sheet name="6-6" sheetId="9" r:id="rId6"/>
    <sheet name="6-7" sheetId="11" r:id="rId7"/>
    <sheet name="6-8" sheetId="2" r:id="rId8"/>
    <sheet name="6-9" sheetId="3" r:id="rId9"/>
    <sheet name="6-10" sheetId="12" r:id="rId10"/>
    <sheet name="6-11" sheetId="13" r:id="rId11"/>
    <sheet name="6-12" sheetId="14" r:id="rId12"/>
    <sheet name="6-13" sheetId="15" r:id="rId13"/>
    <sheet name="6-14" sheetId="1" r:id="rId14"/>
    <sheet name="6-15" sheetId="16" r:id="rId15"/>
    <sheet name="6-16・6-17" sheetId="17" r:id="rId16"/>
  </sheets>
  <definedNames>
    <definedName name="_xlnm.Print_Area" localSheetId="0">'6-1'!$A$1:$M$29</definedName>
    <definedName name="_xlnm.Print_Area" localSheetId="12">'6-13'!$A$1:$J$28</definedName>
    <definedName name="_xlnm.Print_Area" localSheetId="14">'6-15'!$A$1:$H$29</definedName>
    <definedName name="_xlnm.Print_Area" localSheetId="15">'6-16・6-17'!$A$1:$H$27</definedName>
    <definedName name="_xlnm.Print_Area" localSheetId="7">'6-8'!$A$1:$K$15</definedName>
    <definedName name="_xlnm.Print_Area" localSheetId="8">'6-9'!$A$1:$Q$12</definedName>
    <definedName name="_xlnm.Print_Titles" localSheetId="13">'6-14'!$1:$3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6" l="1"/>
  <c r="G26" i="16"/>
  <c r="F26" i="16"/>
  <c r="E26" i="16"/>
  <c r="D26" i="16"/>
  <c r="H24" i="16"/>
  <c r="G24" i="16"/>
  <c r="F24" i="16"/>
  <c r="E24" i="16"/>
  <c r="D24" i="16"/>
  <c r="C24" i="16"/>
  <c r="C26" i="16" s="1"/>
  <c r="H19" i="16"/>
  <c r="D19" i="16"/>
  <c r="C19" i="16"/>
  <c r="H18" i="16"/>
  <c r="G18" i="16"/>
  <c r="G19" i="16" s="1"/>
  <c r="F18" i="16"/>
  <c r="F19" i="16" s="1"/>
  <c r="E18" i="16"/>
  <c r="E19" i="16" s="1"/>
  <c r="D18" i="16"/>
  <c r="C18" i="16"/>
  <c r="H13" i="16"/>
  <c r="G13" i="16"/>
  <c r="F13" i="16"/>
  <c r="E13" i="16"/>
  <c r="D13" i="16"/>
  <c r="H12" i="16"/>
  <c r="G12" i="16"/>
  <c r="F12" i="16"/>
  <c r="E12" i="16"/>
  <c r="D12" i="16"/>
  <c r="C12" i="16"/>
  <c r="C13" i="16" s="1"/>
  <c r="C9" i="14" l="1"/>
  <c r="D10" i="14"/>
  <c r="C10" i="14"/>
  <c r="B10" i="14"/>
  <c r="D8" i="14"/>
  <c r="C8" i="14"/>
  <c r="B8" i="14"/>
  <c r="D7" i="14"/>
  <c r="C7" i="14"/>
  <c r="B7" i="14"/>
  <c r="D6" i="14"/>
  <c r="B5" i="14"/>
  <c r="D5" i="14"/>
  <c r="C5" i="14"/>
  <c r="C6" i="14"/>
  <c r="M11" i="15" l="1"/>
  <c r="J11" i="15"/>
  <c r="B11" i="15"/>
  <c r="M10" i="15"/>
  <c r="J10" i="15"/>
  <c r="B10" i="15"/>
  <c r="M9" i="15"/>
  <c r="J9" i="15"/>
  <c r="B9" i="15"/>
  <c r="M8" i="15"/>
  <c r="J8" i="15"/>
  <c r="B8" i="15"/>
  <c r="M7" i="15"/>
  <c r="J7" i="15"/>
  <c r="B7" i="15"/>
  <c r="M6" i="15"/>
  <c r="J6" i="15"/>
  <c r="B6" i="15"/>
  <c r="M5" i="15"/>
  <c r="J5" i="15"/>
  <c r="B5" i="15"/>
  <c r="K10" i="14"/>
  <c r="E10" i="14"/>
  <c r="K9" i="14"/>
  <c r="B9" i="14"/>
  <c r="E9" i="14"/>
  <c r="D9" i="14"/>
  <c r="K8" i="14"/>
  <c r="E8" i="14"/>
  <c r="K7" i="14"/>
  <c r="E7" i="14"/>
  <c r="K6" i="14"/>
  <c r="E6" i="14"/>
  <c r="K5" i="14"/>
  <c r="E5" i="14"/>
  <c r="M21" i="13"/>
  <c r="L21" i="13"/>
  <c r="J21" i="13"/>
  <c r="I21" i="13"/>
  <c r="G21" i="13"/>
  <c r="F21" i="13"/>
  <c r="E20" i="13"/>
  <c r="D20" i="13"/>
  <c r="B20" i="13" s="1"/>
  <c r="K19" i="13"/>
  <c r="H19" i="13"/>
  <c r="E19" i="13"/>
  <c r="D19" i="13"/>
  <c r="C19" i="13"/>
  <c r="B19" i="13" s="1"/>
  <c r="K18" i="13"/>
  <c r="H18" i="13"/>
  <c r="E18" i="13"/>
  <c r="D18" i="13"/>
  <c r="C18" i="13"/>
  <c r="B18" i="13"/>
  <c r="K17" i="13"/>
  <c r="H17" i="13"/>
  <c r="E17" i="13"/>
  <c r="D17" i="13"/>
  <c r="C17" i="13"/>
  <c r="B17" i="13" s="1"/>
  <c r="K16" i="13"/>
  <c r="H16" i="13"/>
  <c r="E16" i="13"/>
  <c r="D16" i="13"/>
  <c r="C16" i="13"/>
  <c r="K15" i="13"/>
  <c r="H15" i="13"/>
  <c r="E15" i="13"/>
  <c r="D15" i="13"/>
  <c r="C15" i="13"/>
  <c r="K14" i="13"/>
  <c r="H14" i="13"/>
  <c r="E14" i="13"/>
  <c r="D14" i="13"/>
  <c r="C14" i="13"/>
  <c r="B14" i="13" s="1"/>
  <c r="K13" i="13"/>
  <c r="H13" i="13"/>
  <c r="E13" i="13"/>
  <c r="D13" i="13"/>
  <c r="C13" i="13"/>
  <c r="H12" i="13"/>
  <c r="E12" i="13"/>
  <c r="D12" i="13"/>
  <c r="C12" i="13"/>
  <c r="K11" i="13"/>
  <c r="H11" i="13"/>
  <c r="E11" i="13"/>
  <c r="D11" i="13"/>
  <c r="C11" i="13"/>
  <c r="K10" i="13"/>
  <c r="H10" i="13"/>
  <c r="E10" i="13"/>
  <c r="D10" i="13"/>
  <c r="C10" i="13"/>
  <c r="B10" i="13" s="1"/>
  <c r="K9" i="13"/>
  <c r="H9" i="13"/>
  <c r="E9" i="13"/>
  <c r="D9" i="13"/>
  <c r="C9" i="13"/>
  <c r="B9" i="13" s="1"/>
  <c r="K8" i="13"/>
  <c r="H8" i="13"/>
  <c r="E8" i="13"/>
  <c r="D8" i="13"/>
  <c r="B8" i="13" s="1"/>
  <c r="C8" i="13"/>
  <c r="K7" i="13"/>
  <c r="H7" i="13"/>
  <c r="E7" i="13"/>
  <c r="D7" i="13"/>
  <c r="C7" i="13"/>
  <c r="K6" i="13"/>
  <c r="H6" i="13"/>
  <c r="E6" i="13"/>
  <c r="D6" i="13"/>
  <c r="C6" i="13"/>
  <c r="B6" i="13" s="1"/>
  <c r="K5" i="13"/>
  <c r="H5" i="13"/>
  <c r="E5" i="13"/>
  <c r="D5" i="13"/>
  <c r="C5" i="13"/>
  <c r="B5" i="13" s="1"/>
  <c r="V21" i="12"/>
  <c r="U21" i="12"/>
  <c r="S21" i="12"/>
  <c r="R21" i="12"/>
  <c r="P21" i="12"/>
  <c r="O21" i="12"/>
  <c r="M21" i="12"/>
  <c r="L21" i="12"/>
  <c r="J21" i="12"/>
  <c r="I21" i="12"/>
  <c r="G21" i="12"/>
  <c r="F21" i="12"/>
  <c r="N20" i="12"/>
  <c r="K20" i="12"/>
  <c r="H20" i="12"/>
  <c r="D20" i="12"/>
  <c r="C20" i="12"/>
  <c r="T19" i="12"/>
  <c r="Q19" i="12"/>
  <c r="N19" i="12"/>
  <c r="K19" i="12"/>
  <c r="H19" i="12"/>
  <c r="E19" i="12"/>
  <c r="D19" i="12"/>
  <c r="C19" i="12"/>
  <c r="B19" i="12" s="1"/>
  <c r="T18" i="12"/>
  <c r="Q18" i="12"/>
  <c r="N18" i="12"/>
  <c r="K18" i="12"/>
  <c r="H18" i="12"/>
  <c r="E18" i="12"/>
  <c r="D18" i="12"/>
  <c r="B18" i="12" s="1"/>
  <c r="C18" i="12"/>
  <c r="T17" i="12"/>
  <c r="Q17" i="12"/>
  <c r="N17" i="12"/>
  <c r="K17" i="12"/>
  <c r="H17" i="12"/>
  <c r="E17" i="12"/>
  <c r="D17" i="12"/>
  <c r="C17" i="12"/>
  <c r="B17" i="12"/>
  <c r="T16" i="12"/>
  <c r="Q16" i="12"/>
  <c r="N16" i="12"/>
  <c r="K16" i="12"/>
  <c r="H16" i="12"/>
  <c r="E16" i="12"/>
  <c r="D16" i="12"/>
  <c r="C16" i="12"/>
  <c r="B16" i="12"/>
  <c r="T15" i="12"/>
  <c r="Q15" i="12"/>
  <c r="N15" i="12"/>
  <c r="K15" i="12"/>
  <c r="H15" i="12"/>
  <c r="E15" i="12"/>
  <c r="D15" i="12"/>
  <c r="C15" i="12"/>
  <c r="B15" i="12"/>
  <c r="T14" i="12"/>
  <c r="Q14" i="12"/>
  <c r="N14" i="12"/>
  <c r="K14" i="12"/>
  <c r="H14" i="12"/>
  <c r="E14" i="12"/>
  <c r="D14" i="12"/>
  <c r="C14" i="12"/>
  <c r="B14" i="12" s="1"/>
  <c r="T13" i="12"/>
  <c r="Q13" i="12"/>
  <c r="N13" i="12"/>
  <c r="K13" i="12"/>
  <c r="H13" i="12"/>
  <c r="E13" i="12"/>
  <c r="D13" i="12"/>
  <c r="C13" i="12"/>
  <c r="B13" i="12" s="1"/>
  <c r="T12" i="12"/>
  <c r="T21" i="12" s="1"/>
  <c r="Q12" i="12"/>
  <c r="Q21" i="12" s="1"/>
  <c r="N12" i="12"/>
  <c r="K12" i="12"/>
  <c r="H12" i="12"/>
  <c r="E12" i="12"/>
  <c r="D12" i="12"/>
  <c r="C12" i="12"/>
  <c r="B12" i="12" s="1"/>
  <c r="T11" i="12"/>
  <c r="Q11" i="12"/>
  <c r="N11" i="12"/>
  <c r="K11" i="12"/>
  <c r="H11" i="12"/>
  <c r="E11" i="12"/>
  <c r="D11" i="12"/>
  <c r="C11" i="12"/>
  <c r="B11" i="12" s="1"/>
  <c r="T10" i="12"/>
  <c r="Q10" i="12"/>
  <c r="N10" i="12"/>
  <c r="K10" i="12"/>
  <c r="H10" i="12"/>
  <c r="E10" i="12"/>
  <c r="D10" i="12"/>
  <c r="B10" i="12" s="1"/>
  <c r="C10" i="12"/>
  <c r="T9" i="12"/>
  <c r="Q9" i="12"/>
  <c r="N9" i="12"/>
  <c r="K9" i="12"/>
  <c r="H9" i="12"/>
  <c r="E9" i="12"/>
  <c r="D9" i="12"/>
  <c r="C9" i="12"/>
  <c r="B9" i="12"/>
  <c r="T8" i="12"/>
  <c r="Q8" i="12"/>
  <c r="N8" i="12"/>
  <c r="K8" i="12"/>
  <c r="H8" i="12"/>
  <c r="E8" i="12"/>
  <c r="D8" i="12"/>
  <c r="C8" i="12"/>
  <c r="B8" i="12"/>
  <c r="T7" i="12"/>
  <c r="Q7" i="12"/>
  <c r="N7" i="12"/>
  <c r="K7" i="12"/>
  <c r="H7" i="12"/>
  <c r="E7" i="12"/>
  <c r="D7" i="12"/>
  <c r="C7" i="12"/>
  <c r="B7" i="12"/>
  <c r="T6" i="12"/>
  <c r="Q6" i="12"/>
  <c r="N6" i="12"/>
  <c r="K6" i="12"/>
  <c r="H6" i="12"/>
  <c r="E6" i="12"/>
  <c r="D6" i="12"/>
  <c r="C6" i="12"/>
  <c r="B6" i="12" s="1"/>
  <c r="T5" i="12"/>
  <c r="Q5" i="12"/>
  <c r="N5" i="12"/>
  <c r="K5" i="12"/>
  <c r="K21" i="12" s="1"/>
  <c r="H5" i="12"/>
  <c r="H21" i="12" s="1"/>
  <c r="E5" i="12"/>
  <c r="E21" i="12" s="1"/>
  <c r="D5" i="12"/>
  <c r="D21" i="12" s="1"/>
  <c r="C5" i="12"/>
  <c r="B6" i="14" l="1"/>
  <c r="B20" i="12"/>
  <c r="N21" i="12"/>
  <c r="C21" i="12"/>
  <c r="B12" i="13"/>
  <c r="E21" i="13"/>
  <c r="B15" i="13"/>
  <c r="B13" i="13"/>
  <c r="B16" i="13"/>
  <c r="B11" i="13"/>
  <c r="K21" i="13"/>
  <c r="D21" i="13"/>
  <c r="H21" i="13"/>
  <c r="B7" i="13"/>
  <c r="C21" i="13"/>
  <c r="B5" i="12"/>
  <c r="B21" i="12" s="1"/>
  <c r="B21" i="13" l="1"/>
  <c r="U11" i="11" l="1"/>
  <c r="T11" i="11"/>
  <c r="S11" i="11"/>
  <c r="R11" i="11"/>
  <c r="O11" i="11"/>
  <c r="K11" i="11"/>
  <c r="G11" i="11"/>
  <c r="C11" i="11"/>
  <c r="U10" i="11"/>
  <c r="T10" i="11"/>
  <c r="S10" i="11"/>
  <c r="R10" i="11"/>
  <c r="O10" i="11"/>
  <c r="K10" i="11"/>
  <c r="G10" i="11"/>
  <c r="C10" i="11"/>
  <c r="U9" i="11"/>
  <c r="T9" i="11"/>
  <c r="S9" i="11"/>
  <c r="R9" i="11"/>
  <c r="O9" i="11"/>
  <c r="K9" i="11"/>
  <c r="G9" i="11"/>
  <c r="C9" i="11"/>
  <c r="U8" i="11"/>
  <c r="T8" i="11"/>
  <c r="S8" i="11"/>
  <c r="R8" i="11"/>
  <c r="O8" i="11"/>
  <c r="K8" i="11"/>
  <c r="G8" i="11"/>
  <c r="C8" i="11"/>
  <c r="U7" i="11"/>
  <c r="T7" i="11"/>
  <c r="S7" i="11"/>
  <c r="R7" i="11"/>
  <c r="O7" i="11"/>
  <c r="K7" i="11"/>
  <c r="G7" i="11"/>
  <c r="C7" i="11"/>
  <c r="U6" i="11"/>
  <c r="T6" i="11"/>
  <c r="S6" i="11" s="1"/>
  <c r="R6" i="11"/>
  <c r="K6" i="11"/>
  <c r="G6" i="11"/>
  <c r="C6" i="11"/>
  <c r="G10" i="9" l="1"/>
  <c r="K10" i="9" s="1"/>
  <c r="B10" i="9"/>
  <c r="G9" i="9"/>
  <c r="K9" i="9" s="1"/>
  <c r="B9" i="9"/>
  <c r="G8" i="9"/>
  <c r="B8" i="9"/>
  <c r="G7" i="9"/>
  <c r="B7" i="9"/>
  <c r="G6" i="9"/>
  <c r="K6" i="9" s="1"/>
  <c r="B6" i="9"/>
  <c r="G5" i="9"/>
  <c r="K5" i="9" s="1"/>
  <c r="B5" i="9"/>
  <c r="Q27" i="8"/>
  <c r="P27" i="8"/>
  <c r="N27" i="8"/>
  <c r="K27" i="8"/>
  <c r="G27" i="8"/>
  <c r="C27" i="8"/>
  <c r="Q26" i="8"/>
  <c r="P26" i="8"/>
  <c r="O26" i="8" s="1"/>
  <c r="N26" i="8"/>
  <c r="K26" i="8"/>
  <c r="G26" i="8"/>
  <c r="C26" i="8"/>
  <c r="Q25" i="8"/>
  <c r="P25" i="8"/>
  <c r="N25" i="8"/>
  <c r="K25" i="8"/>
  <c r="G25" i="8"/>
  <c r="C25" i="8"/>
  <c r="Q24" i="8"/>
  <c r="P24" i="8"/>
  <c r="O24" i="8" s="1"/>
  <c r="N24" i="8"/>
  <c r="K24" i="8"/>
  <c r="G24" i="8"/>
  <c r="C24" i="8"/>
  <c r="Q23" i="8"/>
  <c r="P23" i="8"/>
  <c r="N23" i="8"/>
  <c r="K23" i="8"/>
  <c r="G23" i="8"/>
  <c r="C23" i="8"/>
  <c r="Q22" i="8"/>
  <c r="P22" i="8"/>
  <c r="O22" i="8" s="1"/>
  <c r="N22" i="8"/>
  <c r="G22" i="8"/>
  <c r="C22" i="8"/>
  <c r="Q21" i="8"/>
  <c r="P21" i="8"/>
  <c r="O21" i="8"/>
  <c r="N21" i="8"/>
  <c r="Q20" i="8"/>
  <c r="P20" i="8"/>
  <c r="O20" i="8"/>
  <c r="N20" i="8"/>
  <c r="Q19" i="8"/>
  <c r="P19" i="8"/>
  <c r="O19" i="8"/>
  <c r="N19" i="8"/>
  <c r="O14" i="8"/>
  <c r="K14" i="8"/>
  <c r="G14" i="8"/>
  <c r="C14" i="8"/>
  <c r="O13" i="8"/>
  <c r="K13" i="8"/>
  <c r="G13" i="8"/>
  <c r="C13" i="8"/>
  <c r="O12" i="8"/>
  <c r="K12" i="8"/>
  <c r="G12" i="8"/>
  <c r="C12" i="8"/>
  <c r="O11" i="8"/>
  <c r="K11" i="8"/>
  <c r="G11" i="8"/>
  <c r="C11" i="8"/>
  <c r="O10" i="8"/>
  <c r="K10" i="8"/>
  <c r="G10" i="8"/>
  <c r="C10" i="8"/>
  <c r="O9" i="8"/>
  <c r="K9" i="8"/>
  <c r="G9" i="8"/>
  <c r="C9" i="8"/>
  <c r="G10" i="7"/>
  <c r="K10" i="7" s="1"/>
  <c r="B10" i="7"/>
  <c r="G9" i="7"/>
  <c r="K9" i="7" s="1"/>
  <c r="B9" i="7"/>
  <c r="G8" i="7"/>
  <c r="K8" i="7" s="1"/>
  <c r="B8" i="7"/>
  <c r="G7" i="7"/>
  <c r="K7" i="7" s="1"/>
  <c r="B7" i="7"/>
  <c r="G6" i="7"/>
  <c r="K6" i="7" s="1"/>
  <c r="B6" i="7"/>
  <c r="G5" i="7"/>
  <c r="K5" i="7" s="1"/>
  <c r="B5" i="7"/>
  <c r="Q27" i="6"/>
  <c r="P27" i="6"/>
  <c r="O27" i="6" s="1"/>
  <c r="N27" i="6"/>
  <c r="K27" i="6"/>
  <c r="G27" i="6"/>
  <c r="C27" i="6"/>
  <c r="Q26" i="6"/>
  <c r="P26" i="6"/>
  <c r="O26" i="6" s="1"/>
  <c r="N26" i="6"/>
  <c r="K26" i="6"/>
  <c r="G26" i="6"/>
  <c r="C26" i="6"/>
  <c r="Q25" i="6"/>
  <c r="P25" i="6"/>
  <c r="O25" i="6"/>
  <c r="N25" i="6"/>
  <c r="K25" i="6"/>
  <c r="G25" i="6"/>
  <c r="C25" i="6"/>
  <c r="Q24" i="6"/>
  <c r="P24" i="6"/>
  <c r="O24" i="6"/>
  <c r="N24" i="6"/>
  <c r="K24" i="6"/>
  <c r="G24" i="6"/>
  <c r="C24" i="6"/>
  <c r="Q23" i="6"/>
  <c r="P23" i="6"/>
  <c r="O23" i="6"/>
  <c r="N23" i="6"/>
  <c r="K23" i="6"/>
  <c r="G23" i="6"/>
  <c r="C23" i="6"/>
  <c r="Q22" i="6"/>
  <c r="P22" i="6"/>
  <c r="O22" i="6"/>
  <c r="N22" i="6"/>
  <c r="G22" i="6"/>
  <c r="C22" i="6"/>
  <c r="Q21" i="6"/>
  <c r="P21" i="6"/>
  <c r="O21" i="6" s="1"/>
  <c r="N21" i="6"/>
  <c r="Q20" i="6"/>
  <c r="P20" i="6"/>
  <c r="O20" i="6"/>
  <c r="N20" i="6"/>
  <c r="Q19" i="6"/>
  <c r="O19" i="6" s="1"/>
  <c r="P19" i="6"/>
  <c r="N19" i="6"/>
  <c r="O14" i="6"/>
  <c r="K14" i="6"/>
  <c r="G14" i="6"/>
  <c r="C14" i="6"/>
  <c r="O13" i="6"/>
  <c r="K13" i="6"/>
  <c r="G13" i="6"/>
  <c r="C13" i="6"/>
  <c r="O12" i="6"/>
  <c r="K12" i="6"/>
  <c r="G12" i="6"/>
  <c r="C12" i="6"/>
  <c r="O11" i="6"/>
  <c r="K11" i="6"/>
  <c r="G11" i="6"/>
  <c r="C11" i="6"/>
  <c r="O10" i="6"/>
  <c r="K10" i="6"/>
  <c r="G10" i="6"/>
  <c r="C10" i="6"/>
  <c r="O9" i="6"/>
  <c r="K9" i="6"/>
  <c r="G9" i="6"/>
  <c r="C9" i="6"/>
  <c r="G8" i="6"/>
  <c r="C8" i="6"/>
  <c r="G7" i="6"/>
  <c r="C7" i="6"/>
  <c r="G6" i="6"/>
  <c r="C6" i="6"/>
  <c r="G10" i="5"/>
  <c r="K10" i="5" s="1"/>
  <c r="B10" i="5"/>
  <c r="G9" i="5"/>
  <c r="J9" i="5" s="1"/>
  <c r="B9" i="5"/>
  <c r="K9" i="5" s="1"/>
  <c r="G8" i="5"/>
  <c r="K8" i="5" s="1"/>
  <c r="B8" i="5"/>
  <c r="K7" i="5"/>
  <c r="G7" i="5"/>
  <c r="J7" i="5" s="1"/>
  <c r="B7" i="5"/>
  <c r="G6" i="5"/>
  <c r="K6" i="5" s="1"/>
  <c r="B6" i="5"/>
  <c r="K5" i="5"/>
  <c r="G5" i="5"/>
  <c r="J5" i="5" s="1"/>
  <c r="B5" i="5"/>
  <c r="J10" i="4"/>
  <c r="B10" i="4"/>
  <c r="K10" i="4" s="1"/>
  <c r="B9" i="4"/>
  <c r="K9" i="4" s="1"/>
  <c r="B8" i="4"/>
  <c r="K8" i="4" s="1"/>
  <c r="B7" i="4"/>
  <c r="K7" i="4" s="1"/>
  <c r="B6" i="4"/>
  <c r="K6" i="4" s="1"/>
  <c r="B5" i="4"/>
  <c r="K5" i="4" s="1"/>
  <c r="K8" i="9" l="1"/>
  <c r="K7" i="9"/>
  <c r="J5" i="9"/>
  <c r="J7" i="9"/>
  <c r="J9" i="9"/>
  <c r="J6" i="9"/>
  <c r="J8" i="9"/>
  <c r="J10" i="9"/>
  <c r="O25" i="8"/>
  <c r="O23" i="8"/>
  <c r="O27" i="8"/>
  <c r="J5" i="7"/>
  <c r="J7" i="7"/>
  <c r="J9" i="7"/>
  <c r="J6" i="7"/>
  <c r="J8" i="7"/>
  <c r="J10" i="7"/>
  <c r="J6" i="5"/>
  <c r="J8" i="5"/>
  <c r="J10" i="5"/>
  <c r="J7" i="4"/>
  <c r="J5" i="4"/>
  <c r="J8" i="4"/>
  <c r="J6" i="4"/>
  <c r="J9" i="4"/>
  <c r="O10" i="3" l="1"/>
  <c r="O9" i="3"/>
  <c r="P11" i="3"/>
  <c r="Q11" i="3"/>
  <c r="Q10" i="3"/>
  <c r="P10" i="3"/>
  <c r="P9" i="3"/>
  <c r="P8" i="3"/>
  <c r="P7" i="3"/>
  <c r="P6" i="3"/>
  <c r="P5" i="3"/>
  <c r="O11" i="3" l="1"/>
  <c r="N11" i="3"/>
  <c r="Q9" i="3"/>
  <c r="N9" i="3"/>
  <c r="Q8" i="3"/>
  <c r="O8" i="3"/>
  <c r="N8" i="3"/>
  <c r="Q7" i="3"/>
  <c r="O7" i="3"/>
  <c r="N7" i="3"/>
  <c r="Q6" i="3"/>
  <c r="O6" i="3"/>
  <c r="N6" i="3"/>
  <c r="Q5" i="3"/>
  <c r="O5" i="3"/>
  <c r="N5" i="3"/>
  <c r="G12" i="2"/>
  <c r="K12" i="2" s="1"/>
  <c r="B12" i="2"/>
  <c r="G11" i="2"/>
  <c r="K11" i="2" s="1"/>
  <c r="B11" i="2"/>
  <c r="G10" i="2"/>
  <c r="K10" i="2" s="1"/>
  <c r="B10" i="2"/>
  <c r="G9" i="2"/>
  <c r="K9" i="2" s="1"/>
  <c r="B9" i="2"/>
  <c r="G8" i="2"/>
  <c r="K8" i="2" s="1"/>
  <c r="B8" i="2"/>
  <c r="G7" i="2"/>
  <c r="K7" i="2" s="1"/>
  <c r="B7" i="2"/>
  <c r="G6" i="2"/>
  <c r="K6" i="2" s="1"/>
  <c r="B6" i="2"/>
  <c r="J9" i="2" l="1"/>
  <c r="J8" i="2"/>
  <c r="J12" i="2"/>
  <c r="J7" i="2"/>
  <c r="J11" i="2"/>
  <c r="J6" i="2"/>
  <c r="J10" i="2"/>
</calcChain>
</file>

<file path=xl/sharedStrings.xml><?xml version="1.0" encoding="utf-8"?>
<sst xmlns="http://schemas.openxmlformats.org/spreadsheetml/2006/main" count="1194" uniqueCount="396">
  <si>
    <t>（14）村内の文化財</t>
    <rPh sb="4" eb="6">
      <t>ソンナイ</t>
    </rPh>
    <rPh sb="7" eb="10">
      <t>ブンカザイ</t>
    </rPh>
    <phoneticPr fontId="3" alignment="distributed"/>
  </si>
  <si>
    <t>令和5年5月現在</t>
    <rPh sb="0" eb="2">
      <t>レイワ</t>
    </rPh>
    <rPh sb="3" eb="4">
      <t>ネン</t>
    </rPh>
    <rPh sb="5" eb="6">
      <t>ガツ</t>
    </rPh>
    <rPh sb="6" eb="8">
      <t>ゲンザイ</t>
    </rPh>
    <phoneticPr fontId="3" alignment="distributed"/>
  </si>
  <si>
    <t>名　称</t>
    <rPh sb="0" eb="1">
      <t>ナ</t>
    </rPh>
    <rPh sb="2" eb="3">
      <t>ショウ</t>
    </rPh>
    <phoneticPr fontId="3" alignment="distributed"/>
  </si>
  <si>
    <t>所在地</t>
    <rPh sb="0" eb="3">
      <t>ショザイチ</t>
    </rPh>
    <phoneticPr fontId="3" alignment="distributed"/>
  </si>
  <si>
    <t>種　類</t>
    <rPh sb="0" eb="1">
      <t>タネ</t>
    </rPh>
    <rPh sb="2" eb="3">
      <t>タグイ</t>
    </rPh>
    <phoneticPr fontId="3" alignment="distributed"/>
  </si>
  <si>
    <t>指定年月日</t>
    <rPh sb="0" eb="2">
      <t>シテイ</t>
    </rPh>
    <rPh sb="2" eb="5">
      <t>ネンガッピ</t>
    </rPh>
    <phoneticPr fontId="3" alignment="distributed"/>
  </si>
  <si>
    <t>県</t>
    <rPh sb="0" eb="1">
      <t>ケン</t>
    </rPh>
    <phoneticPr fontId="3" alignment="distributed"/>
  </si>
  <si>
    <t>三線（与那型）</t>
    <rPh sb="0" eb="2">
      <t>サンシン</t>
    </rPh>
    <rPh sb="3" eb="6">
      <t>ユナガタ</t>
    </rPh>
    <phoneticPr fontId="3" alignment="distributed"/>
  </si>
  <si>
    <t>喜舎場</t>
    <rPh sb="0" eb="3">
      <t>キシャバ</t>
    </rPh>
    <phoneticPr fontId="3" alignment="distributed"/>
  </si>
  <si>
    <t>有形：工芸</t>
    <rPh sb="0" eb="2">
      <t>ユウケイ</t>
    </rPh>
    <rPh sb="3" eb="5">
      <t>コウゲイ</t>
    </rPh>
    <phoneticPr fontId="3" alignment="distributed"/>
  </si>
  <si>
    <t>村</t>
    <rPh sb="0" eb="1">
      <t>ソン</t>
    </rPh>
    <phoneticPr fontId="3" alignment="distributed"/>
  </si>
  <si>
    <t>棒術</t>
    <rPh sb="0" eb="1">
      <t>ボウ</t>
    </rPh>
    <rPh sb="1" eb="2">
      <t>ジュツ</t>
    </rPh>
    <phoneticPr fontId="3" alignment="distributed"/>
  </si>
  <si>
    <t>無形：民俗</t>
    <rPh sb="0" eb="2">
      <t>ムケイ</t>
    </rPh>
    <rPh sb="3" eb="5">
      <t>ミンゾク</t>
    </rPh>
    <phoneticPr fontId="3" alignment="distributed"/>
  </si>
  <si>
    <t>獅子舞い</t>
    <rPh sb="0" eb="3">
      <t>シシマ</t>
    </rPh>
    <phoneticPr fontId="3" alignment="distributed"/>
  </si>
  <si>
    <t>喜舎場の龕屋</t>
    <rPh sb="4" eb="6">
      <t>ガンヤー</t>
    </rPh>
    <phoneticPr fontId="3" alignment="distributed"/>
  </si>
  <si>
    <t>有形：民俗</t>
    <rPh sb="0" eb="2">
      <t>ユウケイ</t>
    </rPh>
    <rPh sb="3" eb="5">
      <t>ミンゾク</t>
    </rPh>
    <phoneticPr fontId="3" alignment="distributed"/>
  </si>
  <si>
    <t>喜舎場の石獅子</t>
    <phoneticPr fontId="3" alignment="distributed"/>
  </si>
  <si>
    <t>喜舎場のウフカー</t>
    <rPh sb="0" eb="3">
      <t>キシャバ</t>
    </rPh>
    <phoneticPr fontId="3" alignment="distributed"/>
  </si>
  <si>
    <t>記念物：史跡</t>
    <rPh sb="0" eb="3">
      <t>キネンブツ</t>
    </rPh>
    <rPh sb="4" eb="5">
      <t>シ</t>
    </rPh>
    <rPh sb="5" eb="6">
      <t>セキ</t>
    </rPh>
    <phoneticPr fontId="3" alignment="distributed"/>
  </si>
  <si>
    <t>喜舎場公の墓</t>
    <rPh sb="0" eb="3">
      <t>キシャバ</t>
    </rPh>
    <rPh sb="3" eb="4">
      <t>コウ</t>
    </rPh>
    <rPh sb="5" eb="6">
      <t>ハカ</t>
    </rPh>
    <phoneticPr fontId="3" alignment="distributed"/>
  </si>
  <si>
    <t>王妃御墓</t>
    <rPh sb="0" eb="4">
      <t>ウナザラウハカ</t>
    </rPh>
    <phoneticPr fontId="3" alignment="distributed"/>
  </si>
  <si>
    <t>旧比嘉家住宅</t>
    <rPh sb="0" eb="1">
      <t>キュウ</t>
    </rPh>
    <rPh sb="1" eb="4">
      <t>ヒガケ</t>
    </rPh>
    <rPh sb="4" eb="6">
      <t>ジュウタク</t>
    </rPh>
    <phoneticPr fontId="3" alignment="distributed"/>
  </si>
  <si>
    <t>有形：建造物</t>
    <rPh sb="0" eb="2">
      <t>ユウケイ</t>
    </rPh>
    <rPh sb="3" eb="6">
      <t>ケンゾウブツ</t>
    </rPh>
    <phoneticPr fontId="3" alignment="distributed"/>
  </si>
  <si>
    <t>甲斐川原遺跡</t>
    <rPh sb="0" eb="2">
      <t>カイ</t>
    </rPh>
    <rPh sb="2" eb="3">
      <t>カワ</t>
    </rPh>
    <rPh sb="3" eb="4">
      <t>ハラ</t>
    </rPh>
    <rPh sb="4" eb="6">
      <t>イセキ</t>
    </rPh>
    <phoneticPr fontId="3" alignment="distributed"/>
  </si>
  <si>
    <t>埋蔵文化財</t>
    <rPh sb="0" eb="2">
      <t>マイゾウ</t>
    </rPh>
    <rPh sb="2" eb="5">
      <t>ブンカザイ</t>
    </rPh>
    <phoneticPr fontId="3" alignment="distributed"/>
  </si>
  <si>
    <t>ヒニグスク</t>
    <phoneticPr fontId="3" alignment="distributed"/>
  </si>
  <si>
    <t>喜舎場公之子孫上代之墓</t>
    <rPh sb="7" eb="8">
      <t>ウエ</t>
    </rPh>
    <phoneticPr fontId="3" alignment="distributed"/>
  </si>
  <si>
    <t>仲間根所</t>
    <rPh sb="0" eb="4">
      <t>ナカマニードゥクル</t>
    </rPh>
    <phoneticPr fontId="3" alignment="distributed"/>
  </si>
  <si>
    <t>喜舎場の殿</t>
    <rPh sb="4" eb="5">
      <t>トゥン</t>
    </rPh>
    <phoneticPr fontId="3" alignment="distributed"/>
  </si>
  <si>
    <t>イラブーガー</t>
    <phoneticPr fontId="3" alignment="distributed"/>
  </si>
  <si>
    <t>デイゴ墓跡</t>
    <rPh sb="3" eb="4">
      <t>ハカ</t>
    </rPh>
    <rPh sb="4" eb="5">
      <t>アト</t>
    </rPh>
    <phoneticPr fontId="3" alignment="distributed"/>
  </si>
  <si>
    <t>喜舎場御嶽遺物散布地</t>
    <rPh sb="0" eb="3">
      <t>キシャバ</t>
    </rPh>
    <rPh sb="3" eb="4">
      <t>オン</t>
    </rPh>
    <rPh sb="4" eb="5">
      <t>ダケ</t>
    </rPh>
    <rPh sb="5" eb="7">
      <t>イブツ</t>
    </rPh>
    <rPh sb="7" eb="9">
      <t>サンプ</t>
    </rPh>
    <rPh sb="9" eb="10">
      <t>チ</t>
    </rPh>
    <phoneticPr fontId="3" alignment="distributed"/>
  </si>
  <si>
    <t>イーヌカー</t>
    <phoneticPr fontId="3" alignment="distributed"/>
  </si>
  <si>
    <t>イーヌカーミチ</t>
    <phoneticPr fontId="3" alignment="distributed"/>
  </si>
  <si>
    <t>カーグワー</t>
    <phoneticPr fontId="3" alignment="distributed"/>
  </si>
  <si>
    <t>サラガー（サーラガー）</t>
    <phoneticPr fontId="3" alignment="distributed"/>
  </si>
  <si>
    <t>ビンダガー</t>
    <phoneticPr fontId="3" alignment="distributed"/>
  </si>
  <si>
    <t>喜舎場西原近世墓群</t>
    <rPh sb="0" eb="3">
      <t>キシャバ</t>
    </rPh>
    <rPh sb="3" eb="5">
      <t>ニシハラ</t>
    </rPh>
    <rPh sb="5" eb="9">
      <t>キンセイボグン</t>
    </rPh>
    <phoneticPr fontId="2"/>
  </si>
  <si>
    <t>ナスの御嶽</t>
    <rPh sb="3" eb="4">
      <t>ウタキ</t>
    </rPh>
    <phoneticPr fontId="3" alignment="distributed"/>
  </si>
  <si>
    <t>仲順</t>
    <rPh sb="0" eb="2">
      <t>チュンジュン</t>
    </rPh>
    <phoneticPr fontId="3" alignment="distributed"/>
  </si>
  <si>
    <t>仲順大主の墓</t>
    <rPh sb="0" eb="2">
      <t>チュンジュン</t>
    </rPh>
    <rPh sb="2" eb="3">
      <t>ダイ</t>
    </rPh>
    <rPh sb="3" eb="4">
      <t>シュ</t>
    </rPh>
    <rPh sb="5" eb="6">
      <t>ハカ</t>
    </rPh>
    <phoneticPr fontId="3" alignment="distributed"/>
  </si>
  <si>
    <t>仲順根殿跡</t>
    <rPh sb="0" eb="2">
      <t>チュンジュン</t>
    </rPh>
    <rPh sb="2" eb="3">
      <t>ネ</t>
    </rPh>
    <rPh sb="3" eb="4">
      <t>トノ</t>
    </rPh>
    <rPh sb="4" eb="5">
      <t>アト</t>
    </rPh>
    <phoneticPr fontId="3" alignment="distributed"/>
  </si>
  <si>
    <t>上門井戸（イージョーガー）</t>
    <rPh sb="0" eb="1">
      <t>ウエ</t>
    </rPh>
    <rPh sb="1" eb="2">
      <t>モン</t>
    </rPh>
    <rPh sb="2" eb="4">
      <t>イド</t>
    </rPh>
    <phoneticPr fontId="3" alignment="distributed"/>
  </si>
  <si>
    <t>仲順ビジュル</t>
    <rPh sb="0" eb="2">
      <t>チュンジュン</t>
    </rPh>
    <phoneticPr fontId="3" alignment="distributed"/>
  </si>
  <si>
    <t>殿跡</t>
    <rPh sb="0" eb="1">
      <t>トノ</t>
    </rPh>
    <rPh sb="1" eb="2">
      <t>アト</t>
    </rPh>
    <phoneticPr fontId="3" alignment="distributed"/>
  </si>
  <si>
    <t>仲順原貝塚</t>
    <rPh sb="0" eb="2">
      <t>チュンジュン</t>
    </rPh>
    <rPh sb="2" eb="3">
      <t>ハラ</t>
    </rPh>
    <rPh sb="3" eb="5">
      <t>カイヅカ</t>
    </rPh>
    <phoneticPr fontId="3" alignment="distributed"/>
  </si>
  <si>
    <t>仲順原遺跡</t>
    <rPh sb="0" eb="2">
      <t>チュンジュン</t>
    </rPh>
    <rPh sb="2" eb="3">
      <t>ハラ</t>
    </rPh>
    <rPh sb="3" eb="5">
      <t>イセキ</t>
    </rPh>
    <phoneticPr fontId="3" alignment="distributed"/>
  </si>
  <si>
    <t>仲順原遺物散布地</t>
    <rPh sb="0" eb="2">
      <t>チュンジュン</t>
    </rPh>
    <rPh sb="2" eb="3">
      <t>ハラ</t>
    </rPh>
    <rPh sb="3" eb="5">
      <t>イブツ</t>
    </rPh>
    <rPh sb="5" eb="7">
      <t>サンプ</t>
    </rPh>
    <rPh sb="7" eb="8">
      <t>チ</t>
    </rPh>
    <phoneticPr fontId="3" alignment="distributed"/>
  </si>
  <si>
    <t>根殿の杜</t>
    <rPh sb="0" eb="1">
      <t>ネ</t>
    </rPh>
    <rPh sb="1" eb="2">
      <t>ドノ</t>
    </rPh>
    <rPh sb="3" eb="4">
      <t>モリ</t>
    </rPh>
    <phoneticPr fontId="3" alignment="distributed"/>
  </si>
  <si>
    <t>ウフカー（ンブガー）</t>
    <phoneticPr fontId="3" alignment="distributed"/>
  </si>
  <si>
    <t>カーグヮー（井戸小）</t>
    <rPh sb="6" eb="8">
      <t>イド</t>
    </rPh>
    <rPh sb="8" eb="9">
      <t>ショウ</t>
    </rPh>
    <phoneticPr fontId="3" alignment="distributed"/>
  </si>
  <si>
    <t>南島（フェーヌシマ）</t>
    <rPh sb="0" eb="1">
      <t>ミナミ</t>
    </rPh>
    <rPh sb="1" eb="2">
      <t>シマ</t>
    </rPh>
    <phoneticPr fontId="3" alignment="distributed"/>
  </si>
  <si>
    <t>熱田</t>
    <rPh sb="0" eb="2">
      <t>アッタ</t>
    </rPh>
    <phoneticPr fontId="3" alignment="distributed"/>
  </si>
  <si>
    <t>シマニドゥン（島根殿）</t>
    <rPh sb="7" eb="8">
      <t>シマ</t>
    </rPh>
    <rPh sb="8" eb="9">
      <t>ネ</t>
    </rPh>
    <rPh sb="9" eb="10">
      <t>トノ</t>
    </rPh>
    <phoneticPr fontId="3" alignment="distributed"/>
  </si>
  <si>
    <t>アッタシー（熱田シー）</t>
    <rPh sb="6" eb="8">
      <t>アッタ</t>
    </rPh>
    <phoneticPr fontId="3" alignment="distributed"/>
  </si>
  <si>
    <t>ウマチモー（ウマチーモー）</t>
    <phoneticPr fontId="3" alignment="distributed"/>
  </si>
  <si>
    <t>熱田マーシリ</t>
    <rPh sb="0" eb="2">
      <t>アッタ</t>
    </rPh>
    <phoneticPr fontId="3" alignment="distributed"/>
  </si>
  <si>
    <t>ワナウタキ（和仁屋御嶽）</t>
    <rPh sb="6" eb="9">
      <t>ワニヤ</t>
    </rPh>
    <rPh sb="9" eb="10">
      <t>オン</t>
    </rPh>
    <rPh sb="10" eb="11">
      <t>タケ</t>
    </rPh>
    <phoneticPr fontId="3" alignment="distributed"/>
  </si>
  <si>
    <t>アガリユーヌウトゥシドゥクル</t>
    <phoneticPr fontId="3" alignment="distributed"/>
  </si>
  <si>
    <t>ンブガー</t>
    <phoneticPr fontId="3" alignment="distributed"/>
  </si>
  <si>
    <t>□山石敢當</t>
    <rPh sb="1" eb="2">
      <t>ヤマ</t>
    </rPh>
    <rPh sb="2" eb="3">
      <t>イシ</t>
    </rPh>
    <rPh sb="3" eb="4">
      <t>カン</t>
    </rPh>
    <rPh sb="4" eb="5">
      <t>トウ</t>
    </rPh>
    <phoneticPr fontId="3" alignment="distributed"/>
  </si>
  <si>
    <t>メーヌーカー</t>
    <phoneticPr fontId="3" alignment="distributed"/>
  </si>
  <si>
    <t>ニーヤーガー</t>
    <phoneticPr fontId="3" alignment="distributed"/>
  </si>
  <si>
    <t>根屋（ニーヤー）</t>
    <rPh sb="0" eb="1">
      <t>ネ</t>
    </rPh>
    <rPh sb="1" eb="2">
      <t>ヤ</t>
    </rPh>
    <phoneticPr fontId="3" alignment="distributed"/>
  </si>
  <si>
    <t>根所（ニードゥクル）</t>
    <rPh sb="0" eb="1">
      <t>ネ</t>
    </rPh>
    <rPh sb="1" eb="2">
      <t>ショ</t>
    </rPh>
    <phoneticPr fontId="3" alignment="distributed"/>
  </si>
  <si>
    <t>松島のカー</t>
    <rPh sb="0" eb="2">
      <t>マツシマ</t>
    </rPh>
    <phoneticPr fontId="3" alignment="distributed"/>
  </si>
  <si>
    <t>梵字の碑（アビラウンケン）</t>
    <rPh sb="0" eb="1">
      <t>ボン</t>
    </rPh>
    <rPh sb="1" eb="2">
      <t>ジ</t>
    </rPh>
    <rPh sb="3" eb="4">
      <t>ヒ</t>
    </rPh>
    <phoneticPr fontId="3" alignment="distributed"/>
  </si>
  <si>
    <t>コーヤー（龕屋）跡</t>
    <rPh sb="5" eb="6">
      <t>ガン</t>
    </rPh>
    <rPh sb="6" eb="7">
      <t>ヤ</t>
    </rPh>
    <rPh sb="8" eb="9">
      <t>アト</t>
    </rPh>
    <phoneticPr fontId="3" alignment="distributed"/>
  </si>
  <si>
    <t>クイジビラの石畳道</t>
    <rPh sb="6" eb="7">
      <t>イシ</t>
    </rPh>
    <rPh sb="7" eb="8">
      <t>タタミ</t>
    </rPh>
    <rPh sb="8" eb="9">
      <t>ミチ</t>
    </rPh>
    <phoneticPr fontId="3" alignment="distributed"/>
  </si>
  <si>
    <t>アガリユーヌウトゥーシ</t>
    <phoneticPr fontId="3" alignment="distributed"/>
  </si>
  <si>
    <t>和仁屋御嶽の植生</t>
    <rPh sb="0" eb="3">
      <t>ワニヤ</t>
    </rPh>
    <rPh sb="3" eb="4">
      <t>オン</t>
    </rPh>
    <rPh sb="4" eb="5">
      <t>タケ</t>
    </rPh>
    <rPh sb="6" eb="8">
      <t>ショクセイ</t>
    </rPh>
    <phoneticPr fontId="3" alignment="distributed"/>
  </si>
  <si>
    <t>記念物：天然記念物</t>
    <rPh sb="0" eb="3">
      <t>キネンブツ</t>
    </rPh>
    <rPh sb="4" eb="6">
      <t>テンネン</t>
    </rPh>
    <rPh sb="6" eb="9">
      <t>キネンブツ</t>
    </rPh>
    <phoneticPr fontId="3" alignment="distributed"/>
  </si>
  <si>
    <t>イチバルガー</t>
    <phoneticPr fontId="3" alignment="distributed"/>
  </si>
  <si>
    <t>和仁屋</t>
    <rPh sb="0" eb="3">
      <t>ワニヤ</t>
    </rPh>
    <phoneticPr fontId="3" alignment="distributed"/>
  </si>
  <si>
    <t>エーガー</t>
    <phoneticPr fontId="3" alignment="distributed"/>
  </si>
  <si>
    <t>梵字の碑（カンマン）</t>
    <rPh sb="0" eb="1">
      <t>ボン</t>
    </rPh>
    <rPh sb="1" eb="2">
      <t>ジ</t>
    </rPh>
    <rPh sb="3" eb="4">
      <t>ヒ</t>
    </rPh>
    <phoneticPr fontId="3" alignment="distributed"/>
  </si>
  <si>
    <t>共同製糖工場跡</t>
    <rPh sb="0" eb="2">
      <t>キョウドウ</t>
    </rPh>
    <rPh sb="2" eb="4">
      <t>セイトウ</t>
    </rPh>
    <rPh sb="4" eb="6">
      <t>コウジョウ</t>
    </rPh>
    <rPh sb="6" eb="7">
      <t>アト</t>
    </rPh>
    <phoneticPr fontId="3" alignment="distributed"/>
  </si>
  <si>
    <t>コーヤー跡</t>
    <rPh sb="4" eb="5">
      <t>アト</t>
    </rPh>
    <phoneticPr fontId="3" alignment="distributed"/>
  </si>
  <si>
    <t>渡口・和仁屋近世墓群</t>
    <rPh sb="0" eb="2">
      <t>トグチ</t>
    </rPh>
    <rPh sb="3" eb="6">
      <t>ワニヤ</t>
    </rPh>
    <rPh sb="6" eb="9">
      <t>キンセイボ</t>
    </rPh>
    <rPh sb="9" eb="10">
      <t>グン</t>
    </rPh>
    <phoneticPr fontId="2"/>
  </si>
  <si>
    <t>和仁屋</t>
    <rPh sb="0" eb="3">
      <t>ワニヤ</t>
    </rPh>
    <phoneticPr fontId="2"/>
  </si>
  <si>
    <t>渡口のテラ</t>
    <rPh sb="0" eb="2">
      <t>トグチ</t>
    </rPh>
    <phoneticPr fontId="3" alignment="distributed"/>
  </si>
  <si>
    <t>渡口</t>
    <rPh sb="0" eb="2">
      <t>トグチ</t>
    </rPh>
    <phoneticPr fontId="3" alignment="distributed"/>
  </si>
  <si>
    <t>渡口の印部土手石（ハル石）</t>
    <rPh sb="0" eb="2">
      <t>トグチ</t>
    </rPh>
    <rPh sb="3" eb="5">
      <t>シルベ</t>
    </rPh>
    <rPh sb="5" eb="7">
      <t>ドテ</t>
    </rPh>
    <rPh sb="7" eb="8">
      <t>イシ</t>
    </rPh>
    <rPh sb="11" eb="12">
      <t>イシ</t>
    </rPh>
    <phoneticPr fontId="3" alignment="distributed"/>
  </si>
  <si>
    <t>渡口の梵字の碑（アビラウンケン）</t>
    <rPh sb="0" eb="2">
      <t>トグチ</t>
    </rPh>
    <rPh sb="3" eb="4">
      <t>ボン</t>
    </rPh>
    <rPh sb="4" eb="5">
      <t>ジ</t>
    </rPh>
    <rPh sb="6" eb="7">
      <t>ヒ</t>
    </rPh>
    <phoneticPr fontId="3" alignment="distributed"/>
  </si>
  <si>
    <t>渡口洞穴遺跡</t>
    <rPh sb="0" eb="2">
      <t>トグチ</t>
    </rPh>
    <rPh sb="2" eb="4">
      <t>ドウケツ</t>
    </rPh>
    <rPh sb="4" eb="6">
      <t>イセキ</t>
    </rPh>
    <phoneticPr fontId="3" alignment="distributed"/>
  </si>
  <si>
    <t>渡口の殿</t>
    <rPh sb="0" eb="2">
      <t>トグチ</t>
    </rPh>
    <rPh sb="3" eb="4">
      <t>トノ</t>
    </rPh>
    <phoneticPr fontId="3" alignment="distributed"/>
  </si>
  <si>
    <t>クミシ嶽</t>
    <rPh sb="3" eb="4">
      <t>タケ</t>
    </rPh>
    <phoneticPr fontId="3" alignment="distributed"/>
  </si>
  <si>
    <t>ンマイー（馬場）跡</t>
    <rPh sb="5" eb="7">
      <t>ババ</t>
    </rPh>
    <rPh sb="8" eb="9">
      <t>アト</t>
    </rPh>
    <phoneticPr fontId="3" alignment="distributed"/>
  </si>
  <si>
    <t>ナーグスクウタキ（宮城御嶽）</t>
    <phoneticPr fontId="3" alignment="distributed"/>
  </si>
  <si>
    <t>ナーグスクヌトゥン（宮城之殿）</t>
    <phoneticPr fontId="3" alignment="distributed"/>
  </si>
  <si>
    <t>前田原Ａ遺跡</t>
    <rPh sb="0" eb="2">
      <t>マエダ</t>
    </rPh>
    <rPh sb="2" eb="3">
      <t>ハラ</t>
    </rPh>
    <rPh sb="4" eb="6">
      <t>イセキ</t>
    </rPh>
    <phoneticPr fontId="3" alignment="distributed"/>
  </si>
  <si>
    <t>前田原Ｂ遺跡</t>
    <rPh sb="0" eb="2">
      <t>マエダ</t>
    </rPh>
    <rPh sb="2" eb="3">
      <t>ハラ</t>
    </rPh>
    <rPh sb="4" eb="6">
      <t>イセキ</t>
    </rPh>
    <phoneticPr fontId="3" alignment="distributed"/>
  </si>
  <si>
    <t>スーカラーガー</t>
    <phoneticPr fontId="3" alignment="distributed"/>
  </si>
  <si>
    <t>上の御嶽（和仁屋御願）</t>
    <rPh sb="0" eb="1">
      <t>イーヌ</t>
    </rPh>
    <rPh sb="2" eb="3">
      <t>ウ</t>
    </rPh>
    <rPh sb="3" eb="4">
      <t>タキ</t>
    </rPh>
    <rPh sb="5" eb="8">
      <t>ワナ</t>
    </rPh>
    <rPh sb="8" eb="9">
      <t>ウ</t>
    </rPh>
    <rPh sb="9" eb="10">
      <t>ガン</t>
    </rPh>
    <phoneticPr fontId="3" alignment="distributed"/>
  </si>
  <si>
    <t>ムラガー（名称なし）</t>
    <rPh sb="5" eb="7">
      <t>メイショウ</t>
    </rPh>
    <phoneticPr fontId="3" alignment="distributed"/>
  </si>
  <si>
    <t>ヒルギ群</t>
    <rPh sb="3" eb="4">
      <t>グン</t>
    </rPh>
    <phoneticPr fontId="3" alignment="distributed"/>
  </si>
  <si>
    <t>渡口・和仁屋近世墓群</t>
    <rPh sb="0" eb="2">
      <t>トグチ</t>
    </rPh>
    <rPh sb="3" eb="6">
      <t>ワニヤ</t>
    </rPh>
    <rPh sb="6" eb="10">
      <t>キンセイボグン</t>
    </rPh>
    <phoneticPr fontId="2"/>
  </si>
  <si>
    <t>渡口</t>
    <rPh sb="0" eb="2">
      <t>トグチ</t>
    </rPh>
    <phoneticPr fontId="2"/>
  </si>
  <si>
    <t>赤木名節</t>
    <rPh sb="0" eb="1">
      <t>アカ</t>
    </rPh>
    <rPh sb="1" eb="2">
      <t>キ</t>
    </rPh>
    <rPh sb="2" eb="3">
      <t>ナ</t>
    </rPh>
    <rPh sb="3" eb="4">
      <t>ブシ</t>
    </rPh>
    <phoneticPr fontId="3" alignment="distributed"/>
  </si>
  <si>
    <t>島袋</t>
    <rPh sb="0" eb="2">
      <t>シマブク</t>
    </rPh>
    <phoneticPr fontId="3" alignment="distributed"/>
  </si>
  <si>
    <t>村</t>
    <rPh sb="0" eb="1">
      <t>ムラ</t>
    </rPh>
    <phoneticPr fontId="2"/>
  </si>
  <si>
    <t>島袋のろ殿内資料</t>
    <rPh sb="0" eb="2">
      <t>シマブクロ</t>
    </rPh>
    <rPh sb="4" eb="5">
      <t>デン</t>
    </rPh>
    <rPh sb="5" eb="6">
      <t>ナイ</t>
    </rPh>
    <rPh sb="6" eb="8">
      <t>シリョウ</t>
    </rPh>
    <phoneticPr fontId="2"/>
  </si>
  <si>
    <t>有形：歴史資料</t>
    <rPh sb="0" eb="2">
      <t>ユウケイ</t>
    </rPh>
    <rPh sb="3" eb="5">
      <t>レキシ</t>
    </rPh>
    <rPh sb="5" eb="7">
      <t>シリョウ</t>
    </rPh>
    <phoneticPr fontId="3" alignment="distributed"/>
  </si>
  <si>
    <t>棒総巻</t>
    <rPh sb="0" eb="1">
      <t>ボウ</t>
    </rPh>
    <rPh sb="1" eb="2">
      <t>ソウ</t>
    </rPh>
    <rPh sb="2" eb="3">
      <t>マキ</t>
    </rPh>
    <phoneticPr fontId="3" alignment="distributed"/>
  </si>
  <si>
    <t>ヌンドゥンチ跡</t>
    <rPh sb="6" eb="7">
      <t>アト</t>
    </rPh>
    <phoneticPr fontId="3" alignment="distributed"/>
  </si>
  <si>
    <t>島袋トゥン火の神</t>
    <rPh sb="0" eb="2">
      <t>シマブク</t>
    </rPh>
    <rPh sb="5" eb="6">
      <t>ヒ</t>
    </rPh>
    <rPh sb="7" eb="8">
      <t>カミ</t>
    </rPh>
    <phoneticPr fontId="3" alignment="distributed"/>
  </si>
  <si>
    <t>文字不明碑</t>
    <rPh sb="0" eb="2">
      <t>モジ</t>
    </rPh>
    <rPh sb="2" eb="4">
      <t>フメイ</t>
    </rPh>
    <rPh sb="4" eb="5">
      <t>ヒ</t>
    </rPh>
    <phoneticPr fontId="3" alignment="distributed"/>
  </si>
  <si>
    <t>諸尊諸経供養碑</t>
    <rPh sb="0" eb="1">
      <t>ショ</t>
    </rPh>
    <rPh sb="1" eb="2">
      <t>ソン</t>
    </rPh>
    <rPh sb="2" eb="3">
      <t>ショ</t>
    </rPh>
    <rPh sb="3" eb="4">
      <t>キョウ</t>
    </rPh>
    <rPh sb="4" eb="6">
      <t>クヨウ</t>
    </rPh>
    <rPh sb="6" eb="7">
      <t>ヒ</t>
    </rPh>
    <phoneticPr fontId="3" alignment="distributed"/>
  </si>
  <si>
    <t>梵字の碑（ウン）</t>
    <rPh sb="0" eb="1">
      <t>ボン</t>
    </rPh>
    <rPh sb="1" eb="2">
      <t>ジ</t>
    </rPh>
    <rPh sb="3" eb="4">
      <t>ヒ</t>
    </rPh>
    <phoneticPr fontId="3" alignment="distributed"/>
  </si>
  <si>
    <t>梵字の碑（ボロン）</t>
    <rPh sb="0" eb="1">
      <t>ボン</t>
    </rPh>
    <rPh sb="1" eb="2">
      <t>ジ</t>
    </rPh>
    <rPh sb="3" eb="4">
      <t>ヒ</t>
    </rPh>
    <phoneticPr fontId="3" alignment="distributed"/>
  </si>
  <si>
    <t>シチャンターガー</t>
    <phoneticPr fontId="3" alignment="distributed"/>
  </si>
  <si>
    <t>タンパラガー</t>
    <phoneticPr fontId="3" alignment="distributed"/>
  </si>
  <si>
    <t>シルモーガー</t>
    <phoneticPr fontId="3" alignment="distributed"/>
  </si>
  <si>
    <t>九年堂の御嶽</t>
    <rPh sb="0" eb="1">
      <t>クニンドウ</t>
    </rPh>
    <rPh sb="4" eb="6">
      <t>ウタキ</t>
    </rPh>
    <phoneticPr fontId="3" alignment="distributed"/>
  </si>
  <si>
    <t>マーカーの御嶽</t>
    <rPh sb="5" eb="6">
      <t>オン</t>
    </rPh>
    <rPh sb="6" eb="7">
      <t>タケ</t>
    </rPh>
    <phoneticPr fontId="3" alignment="distributed"/>
  </si>
  <si>
    <t>アレーラガー</t>
    <phoneticPr fontId="3" alignment="distributed"/>
  </si>
  <si>
    <t>スクヌカー</t>
    <phoneticPr fontId="3" alignment="distributed"/>
  </si>
  <si>
    <t>島袋グスク</t>
    <rPh sb="0" eb="2">
      <t>シマブクロ</t>
    </rPh>
    <phoneticPr fontId="3" alignment="distributed"/>
  </si>
  <si>
    <t>マチガー</t>
    <phoneticPr fontId="3" alignment="distributed"/>
  </si>
  <si>
    <t>トゥムンジャーガー</t>
    <phoneticPr fontId="3" alignment="distributed"/>
  </si>
  <si>
    <t>按司墓</t>
    <rPh sb="0" eb="2">
      <t>アジ</t>
    </rPh>
    <rPh sb="2" eb="3">
      <t>ハカ</t>
    </rPh>
    <phoneticPr fontId="3" alignment="distributed"/>
  </si>
  <si>
    <t>屋宜原</t>
    <rPh sb="0" eb="3">
      <t>ヤギバル</t>
    </rPh>
    <phoneticPr fontId="3" alignment="distributed"/>
  </si>
  <si>
    <t>ジュリガマー</t>
    <phoneticPr fontId="3" alignment="distributed"/>
  </si>
  <si>
    <t>―</t>
    <phoneticPr fontId="3" alignment="distributed"/>
  </si>
  <si>
    <t>印部土手石（ハル石）「ア　きしやはこし原」</t>
    <rPh sb="0" eb="2">
      <t>シルベ</t>
    </rPh>
    <rPh sb="2" eb="4">
      <t>ドテ</t>
    </rPh>
    <rPh sb="4" eb="5">
      <t>イシ</t>
    </rPh>
    <rPh sb="8" eb="9">
      <t>イシ</t>
    </rPh>
    <rPh sb="19" eb="20">
      <t>ハラ</t>
    </rPh>
    <phoneticPr fontId="3" alignment="distributed"/>
  </si>
  <si>
    <t>印部土手石（ハル石）「□　きしやはこし原」　</t>
    <rPh sb="0" eb="2">
      <t>シルベ</t>
    </rPh>
    <rPh sb="2" eb="4">
      <t>ドテ</t>
    </rPh>
    <rPh sb="4" eb="5">
      <t>イシ</t>
    </rPh>
    <rPh sb="8" eb="9">
      <t>イシ</t>
    </rPh>
    <rPh sb="19" eb="20">
      <t>ハラ</t>
    </rPh>
    <phoneticPr fontId="3" alignment="distributed"/>
  </si>
  <si>
    <t>トーガマー</t>
    <phoneticPr fontId="3" alignment="distributed"/>
  </si>
  <si>
    <t>瑞慶覧</t>
    <rPh sb="0" eb="3">
      <t>ズケラン</t>
    </rPh>
    <phoneticPr fontId="3" alignment="distributed"/>
  </si>
  <si>
    <t>ナークガー跡</t>
    <rPh sb="5" eb="6">
      <t>アト</t>
    </rPh>
    <phoneticPr fontId="3" alignment="distributed"/>
  </si>
  <si>
    <t>シリンカーラ橋跡</t>
    <rPh sb="6" eb="7">
      <t>ハシ</t>
    </rPh>
    <rPh sb="7" eb="8">
      <t>アト</t>
    </rPh>
    <phoneticPr fontId="3" alignment="distributed"/>
  </si>
  <si>
    <t>御神山の壕</t>
    <rPh sb="0" eb="1">
      <t>オン</t>
    </rPh>
    <rPh sb="1" eb="2">
      <t>カミ</t>
    </rPh>
    <rPh sb="2" eb="3">
      <t>ヤマ</t>
    </rPh>
    <rPh sb="4" eb="5">
      <t>ゴウ</t>
    </rPh>
    <phoneticPr fontId="3" alignment="distributed"/>
  </si>
  <si>
    <t>名幸の壕</t>
    <rPh sb="0" eb="1">
      <t>ナ</t>
    </rPh>
    <rPh sb="1" eb="2">
      <t>コウ</t>
    </rPh>
    <rPh sb="3" eb="4">
      <t>ゴウ</t>
    </rPh>
    <phoneticPr fontId="3" alignment="distributed"/>
  </si>
  <si>
    <t>メーヌカー</t>
    <phoneticPr fontId="3" alignment="distributed"/>
  </si>
  <si>
    <t>ソージガー</t>
    <phoneticPr fontId="3" alignment="distributed"/>
  </si>
  <si>
    <t>瑞慶覧東後原近世墓群</t>
    <rPh sb="0" eb="3">
      <t>ズケラン</t>
    </rPh>
    <rPh sb="3" eb="4">
      <t>ヒガシ</t>
    </rPh>
    <rPh sb="4" eb="5">
      <t>ウシ</t>
    </rPh>
    <rPh sb="5" eb="6">
      <t>ハラ</t>
    </rPh>
    <rPh sb="6" eb="9">
      <t>キンセイボ</t>
    </rPh>
    <rPh sb="9" eb="10">
      <t>グン</t>
    </rPh>
    <phoneticPr fontId="2"/>
  </si>
  <si>
    <t>瑞慶覧</t>
    <rPh sb="0" eb="3">
      <t>ズケラン</t>
    </rPh>
    <phoneticPr fontId="2"/>
  </si>
  <si>
    <t>埋蔵文化財</t>
    <rPh sb="0" eb="2">
      <t>マイゾウ</t>
    </rPh>
    <rPh sb="2" eb="5">
      <t>ブンカザイ</t>
    </rPh>
    <phoneticPr fontId="2"/>
  </si>
  <si>
    <t>中城若松の墓</t>
    <rPh sb="0" eb="2">
      <t>ナカグスク</t>
    </rPh>
    <rPh sb="2" eb="4">
      <t>ワカマツ</t>
    </rPh>
    <rPh sb="5" eb="6">
      <t>ハカ</t>
    </rPh>
    <phoneticPr fontId="3" alignment="distributed"/>
  </si>
  <si>
    <t>安谷屋</t>
    <rPh sb="0" eb="3">
      <t>アダニヤ</t>
    </rPh>
    <phoneticPr fontId="3" alignment="distributed"/>
  </si>
  <si>
    <t>根所火の神</t>
    <rPh sb="0" eb="1">
      <t>ネ</t>
    </rPh>
    <rPh sb="1" eb="2">
      <t>ショ</t>
    </rPh>
    <rPh sb="2" eb="3">
      <t>ヒ</t>
    </rPh>
    <rPh sb="4" eb="5">
      <t>カミ</t>
    </rPh>
    <phoneticPr fontId="3" alignment="distributed"/>
  </si>
  <si>
    <t>イチマシビラの石畳道</t>
    <rPh sb="7" eb="8">
      <t>イシ</t>
    </rPh>
    <rPh sb="8" eb="9">
      <t>タタミ</t>
    </rPh>
    <rPh sb="9" eb="10">
      <t>ミチ</t>
    </rPh>
    <phoneticPr fontId="3" alignment="distributed"/>
  </si>
  <si>
    <t>安谷屋グスク</t>
    <rPh sb="0" eb="3">
      <t>アダニヤ</t>
    </rPh>
    <phoneticPr fontId="3" alignment="distributed"/>
  </si>
  <si>
    <t>辺戸大主の墓</t>
    <rPh sb="0" eb="2">
      <t>ヘド</t>
    </rPh>
    <rPh sb="2" eb="3">
      <t>ダイ</t>
    </rPh>
    <rPh sb="3" eb="4">
      <t>シュ</t>
    </rPh>
    <rPh sb="5" eb="6">
      <t>ハカ</t>
    </rPh>
    <phoneticPr fontId="3" alignment="distributed"/>
  </si>
  <si>
    <t>ウナジャラ（王妃）ヌ墓</t>
    <rPh sb="6" eb="8">
      <t>オウヒ</t>
    </rPh>
    <rPh sb="10" eb="11">
      <t>ハカ</t>
    </rPh>
    <phoneticPr fontId="3" alignment="distributed"/>
  </si>
  <si>
    <t>アカイ玉御墓</t>
    <rPh sb="3" eb="4">
      <t>タマ</t>
    </rPh>
    <rPh sb="4" eb="5">
      <t>ウ</t>
    </rPh>
    <rPh sb="5" eb="6">
      <t>ハカ</t>
    </rPh>
    <phoneticPr fontId="3" alignment="distributed"/>
  </si>
  <si>
    <t>寺小山</t>
    <rPh sb="0" eb="3">
      <t>ティラグヮーヤマ</t>
    </rPh>
    <phoneticPr fontId="3" alignment="distributed"/>
  </si>
  <si>
    <t>安谷屋ヌンドゥンチ</t>
    <rPh sb="0" eb="3">
      <t>アダニヤ</t>
    </rPh>
    <phoneticPr fontId="3" alignment="distributed"/>
  </si>
  <si>
    <t>クガニジガー</t>
    <phoneticPr fontId="3" alignment="distributed"/>
  </si>
  <si>
    <t>安谷屋橋跡</t>
    <rPh sb="0" eb="3">
      <t>アダニヤ</t>
    </rPh>
    <rPh sb="3" eb="4">
      <t>ハシ</t>
    </rPh>
    <rPh sb="4" eb="5">
      <t>アト</t>
    </rPh>
    <phoneticPr fontId="3" alignment="distributed"/>
  </si>
  <si>
    <t>中城若松の屋敷及び火の神跡</t>
    <rPh sb="0" eb="2">
      <t>ナカグスク</t>
    </rPh>
    <rPh sb="2" eb="4">
      <t>ワカマツ</t>
    </rPh>
    <rPh sb="5" eb="7">
      <t>ヤシキ</t>
    </rPh>
    <rPh sb="7" eb="8">
      <t>オヨ</t>
    </rPh>
    <rPh sb="9" eb="10">
      <t>ヒ</t>
    </rPh>
    <rPh sb="11" eb="12">
      <t>カミ</t>
    </rPh>
    <rPh sb="12" eb="13">
      <t>アト</t>
    </rPh>
    <phoneticPr fontId="3" alignment="distributed"/>
  </si>
  <si>
    <t>チブガー</t>
    <phoneticPr fontId="3" alignment="distributed"/>
  </si>
  <si>
    <t>後原ヒージャーガー</t>
    <rPh sb="0" eb="1">
      <t>ウシロ</t>
    </rPh>
    <rPh sb="1" eb="2">
      <t>ハラ</t>
    </rPh>
    <phoneticPr fontId="3" alignment="distributed"/>
  </si>
  <si>
    <t>ミートゥカー</t>
    <phoneticPr fontId="3" alignment="distributed"/>
  </si>
  <si>
    <t>クルマガー（クルマウカー）</t>
    <phoneticPr fontId="3" alignment="distributed"/>
  </si>
  <si>
    <t>シムヌウタキ（下の御嶽）</t>
    <rPh sb="7" eb="8">
      <t>シム</t>
    </rPh>
    <rPh sb="9" eb="11">
      <t>ウタキ</t>
    </rPh>
    <phoneticPr fontId="3" alignment="distributed"/>
  </si>
  <si>
    <t>安谷屋ノロ火の神</t>
    <rPh sb="0" eb="3">
      <t>アダニヤ</t>
    </rPh>
    <rPh sb="5" eb="6">
      <t>ヒ</t>
    </rPh>
    <rPh sb="7" eb="8">
      <t>カミ</t>
    </rPh>
    <phoneticPr fontId="3" alignment="distributed"/>
  </si>
  <si>
    <t>イーヌウタキ（上の御嶽）</t>
    <rPh sb="7" eb="8">
      <t>イイ</t>
    </rPh>
    <rPh sb="9" eb="11">
      <t>ウタキ</t>
    </rPh>
    <phoneticPr fontId="3" alignment="distributed"/>
  </si>
  <si>
    <t>グスクの七殿</t>
    <rPh sb="4" eb="5">
      <t>シチ</t>
    </rPh>
    <rPh sb="5" eb="6">
      <t>デン</t>
    </rPh>
    <phoneticPr fontId="3" alignment="distributed"/>
  </si>
  <si>
    <t>イーヌカー（上のカー）</t>
    <rPh sb="6" eb="7">
      <t>ウエ</t>
    </rPh>
    <phoneticPr fontId="3" alignment="distributed"/>
  </si>
  <si>
    <t>サカンケーグーフ</t>
    <phoneticPr fontId="3" alignment="distributed"/>
  </si>
  <si>
    <t>クサイヌカー</t>
    <phoneticPr fontId="3" alignment="distributed"/>
  </si>
  <si>
    <t>シーサーヤー跡</t>
    <rPh sb="6" eb="7">
      <t>アト</t>
    </rPh>
    <phoneticPr fontId="3" alignment="distributed"/>
  </si>
  <si>
    <t>ウフカー</t>
    <phoneticPr fontId="3" alignment="distributed"/>
  </si>
  <si>
    <t>タカヒージャー</t>
    <phoneticPr fontId="3" alignment="distributed"/>
  </si>
  <si>
    <t>安谷屋儀間原近世墓群</t>
    <rPh sb="0" eb="3">
      <t>アダニヤ</t>
    </rPh>
    <rPh sb="3" eb="5">
      <t>ギマ</t>
    </rPh>
    <rPh sb="5" eb="6">
      <t>ハラ</t>
    </rPh>
    <rPh sb="6" eb="10">
      <t>キンセイボグン</t>
    </rPh>
    <phoneticPr fontId="2"/>
  </si>
  <si>
    <t>安谷屋古馬上原近世墓群</t>
    <rPh sb="0" eb="3">
      <t>アダニヤ</t>
    </rPh>
    <rPh sb="3" eb="5">
      <t>フルウマ</t>
    </rPh>
    <rPh sb="5" eb="7">
      <t>ウエハラ</t>
    </rPh>
    <rPh sb="7" eb="10">
      <t>キンセイボ</t>
    </rPh>
    <rPh sb="10" eb="11">
      <t>グン</t>
    </rPh>
    <phoneticPr fontId="2"/>
  </si>
  <si>
    <t>国</t>
    <rPh sb="0" eb="1">
      <t>クニ</t>
    </rPh>
    <phoneticPr fontId="3" alignment="distributed"/>
  </si>
  <si>
    <t>荻堂貝塚</t>
    <rPh sb="0" eb="1">
      <t>オギ</t>
    </rPh>
    <rPh sb="1" eb="2">
      <t>ドウ</t>
    </rPh>
    <rPh sb="2" eb="4">
      <t>カイヅカ</t>
    </rPh>
    <phoneticPr fontId="3" alignment="distributed"/>
  </si>
  <si>
    <t>荻道</t>
    <rPh sb="0" eb="2">
      <t>オギドウ</t>
    </rPh>
    <phoneticPr fontId="3" alignment="distributed"/>
  </si>
  <si>
    <t>荻道遺跡</t>
    <rPh sb="0" eb="2">
      <t>オギドウ</t>
    </rPh>
    <rPh sb="2" eb="4">
      <t>イセキ</t>
    </rPh>
    <phoneticPr fontId="3" alignment="distributed"/>
  </si>
  <si>
    <t>ウカミヤー（御神屋）</t>
    <phoneticPr fontId="3" alignment="distributed"/>
  </si>
  <si>
    <t>荻道ヒージャーガー</t>
    <rPh sb="0" eb="2">
      <t>オギドウ</t>
    </rPh>
    <phoneticPr fontId="3" alignment="distributed"/>
  </si>
  <si>
    <t>カミグービラの石畳道</t>
    <rPh sb="7" eb="8">
      <t>イシ</t>
    </rPh>
    <rPh sb="8" eb="9">
      <t>タタミ</t>
    </rPh>
    <rPh sb="9" eb="10">
      <t>ミチ</t>
    </rPh>
    <phoneticPr fontId="3" alignment="distributed"/>
  </si>
  <si>
    <t>印部土手石</t>
    <rPh sb="0" eb="2">
      <t>シルベ</t>
    </rPh>
    <rPh sb="2" eb="4">
      <t>ドテ</t>
    </rPh>
    <rPh sb="4" eb="5">
      <t>イシ</t>
    </rPh>
    <phoneticPr fontId="3" alignment="distributed"/>
  </si>
  <si>
    <t>梵字の碑（シロキエン）</t>
    <rPh sb="0" eb="1">
      <t>ボン</t>
    </rPh>
    <rPh sb="1" eb="2">
      <t>ジ</t>
    </rPh>
    <rPh sb="3" eb="4">
      <t>ヒ</t>
    </rPh>
    <phoneticPr fontId="3" alignment="distributed"/>
  </si>
  <si>
    <t>タチガー</t>
    <phoneticPr fontId="3" alignment="distributed"/>
  </si>
  <si>
    <t>仲元門中の根所</t>
    <rPh sb="0" eb="2">
      <t>ナカモト</t>
    </rPh>
    <rPh sb="2" eb="3">
      <t>モン</t>
    </rPh>
    <rPh sb="3" eb="4">
      <t>ナカ</t>
    </rPh>
    <rPh sb="5" eb="6">
      <t>ネ</t>
    </rPh>
    <rPh sb="6" eb="7">
      <t>ショ</t>
    </rPh>
    <phoneticPr fontId="3" alignment="distributed"/>
  </si>
  <si>
    <t>イリヌカー</t>
    <phoneticPr fontId="3" alignment="distributed"/>
  </si>
  <si>
    <t>インナーイーモー</t>
    <phoneticPr fontId="3" alignment="distributed"/>
  </si>
  <si>
    <t>記念物：名勝</t>
    <rPh sb="0" eb="3">
      <t>キネンブツ</t>
    </rPh>
    <rPh sb="4" eb="6">
      <t>メイショウ</t>
    </rPh>
    <phoneticPr fontId="3" alignment="distributed"/>
  </si>
  <si>
    <t>旗スガシ・兄弟棒</t>
    <rPh sb="0" eb="1">
      <t>ハタ</t>
    </rPh>
    <rPh sb="5" eb="7">
      <t>キョウダイ</t>
    </rPh>
    <rPh sb="7" eb="8">
      <t>ボウ</t>
    </rPh>
    <phoneticPr fontId="3" alignment="distributed"/>
  </si>
  <si>
    <t>荻道・大城</t>
    <rPh sb="0" eb="2">
      <t>オギドウ</t>
    </rPh>
    <rPh sb="3" eb="5">
      <t>オオシロ</t>
    </rPh>
    <phoneticPr fontId="3" alignment="distributed"/>
  </si>
  <si>
    <t>中城城跡</t>
    <rPh sb="0" eb="2">
      <t>ナカグスク</t>
    </rPh>
    <rPh sb="2" eb="4">
      <t>ジョウセキ</t>
    </rPh>
    <phoneticPr fontId="3" alignment="distributed"/>
  </si>
  <si>
    <t>中城村～　　　　　　　北中城村</t>
    <rPh sb="0" eb="3">
      <t>ナカグスクソン</t>
    </rPh>
    <rPh sb="11" eb="15">
      <t>キタナカグスクソン</t>
    </rPh>
    <phoneticPr fontId="3" alignment="distributed"/>
  </si>
  <si>
    <t>中村家住宅</t>
    <rPh sb="0" eb="2">
      <t>ナカムラ</t>
    </rPh>
    <rPh sb="2" eb="3">
      <t>ケ</t>
    </rPh>
    <rPh sb="3" eb="5">
      <t>ジュウタク</t>
    </rPh>
    <phoneticPr fontId="3" alignment="distributed"/>
  </si>
  <si>
    <t>大城</t>
    <rPh sb="0" eb="2">
      <t>オオシロ</t>
    </rPh>
    <phoneticPr fontId="3" alignment="distributed"/>
  </si>
  <si>
    <t>重要文化財：建造物</t>
    <rPh sb="0" eb="2">
      <t>ジュウヨウ</t>
    </rPh>
    <rPh sb="2" eb="5">
      <t>ブンカザイ</t>
    </rPh>
    <rPh sb="6" eb="9">
      <t>ケンゾウブツ</t>
    </rPh>
    <phoneticPr fontId="3" alignment="distributed"/>
  </si>
  <si>
    <t>大城イリヌカー</t>
    <rPh sb="0" eb="2">
      <t>オオシロ</t>
    </rPh>
    <phoneticPr fontId="3" alignment="distributed"/>
  </si>
  <si>
    <t>大城御嶽</t>
    <rPh sb="0" eb="2">
      <t>オオシロ</t>
    </rPh>
    <rPh sb="2" eb="4">
      <t>ウタキ</t>
    </rPh>
    <phoneticPr fontId="3" alignment="distributed"/>
  </si>
  <si>
    <t>大城グスク</t>
    <rPh sb="0" eb="2">
      <t>オオシロ</t>
    </rPh>
    <phoneticPr fontId="3" alignment="distributed"/>
  </si>
  <si>
    <t>ジンバカ（銭墓）</t>
    <rPh sb="5" eb="6">
      <t>セン</t>
    </rPh>
    <rPh sb="6" eb="7">
      <t>ハカ</t>
    </rPh>
    <phoneticPr fontId="3" alignment="distributed"/>
  </si>
  <si>
    <t>伊寿留按司の墓</t>
    <rPh sb="0" eb="5">
      <t>イジュルアジ</t>
    </rPh>
    <phoneticPr fontId="3" alignment="distributed"/>
  </si>
  <si>
    <t>ミーグスク</t>
    <phoneticPr fontId="3" alignment="distributed"/>
  </si>
  <si>
    <t>ミーグスクの火の神</t>
    <rPh sb="6" eb="7">
      <t>ヒ</t>
    </rPh>
    <rPh sb="8" eb="9">
      <t>カミ</t>
    </rPh>
    <phoneticPr fontId="3" alignment="distributed"/>
  </si>
  <si>
    <t>クチャ（久知屋）根所</t>
    <rPh sb="4" eb="5">
      <t>ク</t>
    </rPh>
    <rPh sb="5" eb="6">
      <t>チ</t>
    </rPh>
    <rPh sb="6" eb="7">
      <t>ヤ</t>
    </rPh>
    <rPh sb="8" eb="9">
      <t>ネ</t>
    </rPh>
    <rPh sb="9" eb="10">
      <t>ショ</t>
    </rPh>
    <phoneticPr fontId="3" alignment="distributed"/>
  </si>
  <si>
    <t>チュンナー（喜友名）根所</t>
    <rPh sb="6" eb="9">
      <t>キユナ</t>
    </rPh>
    <rPh sb="10" eb="11">
      <t>ネ</t>
    </rPh>
    <rPh sb="11" eb="12">
      <t>ショ</t>
    </rPh>
    <phoneticPr fontId="3" alignment="distributed"/>
  </si>
  <si>
    <t>ヌンドゥンチ（ノロ殿内）跡</t>
    <rPh sb="9" eb="10">
      <t>デン</t>
    </rPh>
    <rPh sb="10" eb="11">
      <t>ウチ</t>
    </rPh>
    <rPh sb="12" eb="13">
      <t>アト</t>
    </rPh>
    <phoneticPr fontId="3" alignment="distributed"/>
  </si>
  <si>
    <t>大城遺跡</t>
    <rPh sb="0" eb="2">
      <t>オオシロ</t>
    </rPh>
    <rPh sb="2" eb="4">
      <t>イセキ</t>
    </rPh>
    <phoneticPr fontId="3" alignment="distributed"/>
  </si>
  <si>
    <t>アガリガー</t>
    <phoneticPr fontId="3" alignment="distributed"/>
  </si>
  <si>
    <t>アガリンカー</t>
    <phoneticPr fontId="3" alignment="distributed"/>
  </si>
  <si>
    <t>ヒージャーモークムイ（溜池）跡</t>
    <rPh sb="11" eb="13">
      <t>タメイケ</t>
    </rPh>
    <rPh sb="14" eb="15">
      <t>アト</t>
    </rPh>
    <phoneticPr fontId="3" alignment="distributed"/>
  </si>
  <si>
    <t>ボンボルーイシ跡</t>
    <rPh sb="7" eb="8">
      <t>アト</t>
    </rPh>
    <phoneticPr fontId="3" alignment="distributed"/>
  </si>
  <si>
    <t>アサトゥガー</t>
    <phoneticPr fontId="3" alignment="distributed"/>
  </si>
  <si>
    <t>（8）北中城高等学校の職員数及び生徒数</t>
    <rPh sb="3" eb="6">
      <t>キタナカグスク</t>
    </rPh>
    <rPh sb="6" eb="8">
      <t>コウトウ</t>
    </rPh>
    <rPh sb="8" eb="10">
      <t>ガッコウ</t>
    </rPh>
    <rPh sb="11" eb="14">
      <t>ショクインスウ</t>
    </rPh>
    <rPh sb="14" eb="15">
      <t>オヨ</t>
    </rPh>
    <rPh sb="16" eb="19">
      <t>セイトスウ</t>
    </rPh>
    <phoneticPr fontId="2"/>
  </si>
  <si>
    <t>各年5月1日現在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</si>
  <si>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年　度</t>
    <rPh sb="0" eb="1">
      <t>トシ</t>
    </rPh>
    <rPh sb="2" eb="3">
      <t>ド</t>
    </rPh>
    <phoneticPr fontId="2"/>
  </si>
  <si>
    <t>教員数</t>
    <rPh sb="0" eb="3">
      <t>キョウインスウ</t>
    </rPh>
    <phoneticPr fontId="2"/>
  </si>
  <si>
    <t>職員数</t>
    <rPh sb="0" eb="3">
      <t>ショクインスウ</t>
    </rPh>
    <phoneticPr fontId="2"/>
  </si>
  <si>
    <t>学級数</t>
    <rPh sb="0" eb="3">
      <t>ガッキュウスウ</t>
    </rPh>
    <phoneticPr fontId="2"/>
  </si>
  <si>
    <t>生徒</t>
    <rPh sb="0" eb="2">
      <t>セイト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</si>
  <si>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</si>
  <si>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</si>
  <si>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</si>
  <si>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平成30年度</t>
    <rPh sb="0" eb="2">
      <t>ヘイセイ</t>
    </rPh>
    <rPh sb="4" eb="6">
      <t>ネンド</t>
    </rPh>
    <phoneticPr fontId="2"/>
  </si>
  <si>
    <t>令和元年</t>
    <rPh sb="0" eb="4">
      <t>レイワガンネン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</si>
  <si>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</si>
  <si>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</si>
  <si>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</si>
  <si>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5">
      <t>ネンド</t>
    </rPh>
    <phoneticPr fontId="2"/>
  </si>
  <si>
    <t>資料：北中城高等学校</t>
    <rPh sb="0" eb="2">
      <t>シリョウ</t>
    </rPh>
    <rPh sb="3" eb="6">
      <t>キタナカグスク</t>
    </rPh>
    <rPh sb="6" eb="8">
      <t>コウトウ</t>
    </rPh>
    <rPh sb="8" eb="10">
      <t>ガッコウ</t>
    </rPh>
    <phoneticPr fontId="2"/>
  </si>
  <si>
    <t>（9）北中城高校学年別学級数・生徒数</t>
    <rPh sb="3" eb="6">
      <t>キタナカグスク</t>
    </rPh>
    <rPh sb="6" eb="7">
      <t>タカ</t>
    </rPh>
    <rPh sb="7" eb="8">
      <t>コウ</t>
    </rPh>
    <rPh sb="8" eb="11">
      <t>ガクネンベツ</t>
    </rPh>
    <rPh sb="11" eb="14">
      <t>ガッキュウスウ</t>
    </rPh>
    <rPh sb="15" eb="18">
      <t>セイトスウ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</si>
  <si>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</si>
  <si>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</si>
  <si>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</si>
  <si>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学級</t>
    <rPh sb="0" eb="2">
      <t>ガッキュウ</t>
    </rPh>
    <phoneticPr fontId="2"/>
  </si>
  <si>
    <t>令和元年度</t>
    <rPh sb="0" eb="4">
      <t>レイワガンネン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</si>
  <si>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</si>
  <si>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</si>
  <si>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</si>
  <si>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</si>
  <si>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※　教員数に校長、教頭、教諭、ALT、養護教諭、非常勤講師含む</t>
    <rPh sb="2" eb="4">
      <t>キョウイン</t>
    </rPh>
    <rPh sb="4" eb="5">
      <t>スウ</t>
    </rPh>
    <rPh sb="6" eb="8">
      <t>コウチョウ</t>
    </rPh>
    <rPh sb="9" eb="11">
      <t>キョウトウ</t>
    </rPh>
    <rPh sb="12" eb="14">
      <t>キョウユ</t>
    </rPh>
    <rPh sb="19" eb="21">
      <t>ヨウゴ</t>
    </rPh>
    <rPh sb="21" eb="23">
      <t>キョウユ</t>
    </rPh>
    <rPh sb="24" eb="27">
      <t>ヒジョウキン</t>
    </rPh>
    <rPh sb="27" eb="29">
      <t>コウシ</t>
    </rPh>
    <rPh sb="29" eb="30">
      <t>フク</t>
    </rPh>
    <phoneticPr fontId="2"/>
  </si>
  <si>
    <t>※　職員数に事務長、事務、用務、司書、実習助手含む</t>
    <rPh sb="2" eb="5">
      <t>ショクインスウ</t>
    </rPh>
    <rPh sb="6" eb="9">
      <t>ジムチョウ</t>
    </rPh>
    <rPh sb="10" eb="12">
      <t>ジム</t>
    </rPh>
    <rPh sb="13" eb="15">
      <t>ヨウム</t>
    </rPh>
    <rPh sb="16" eb="18">
      <t>シショ</t>
    </rPh>
    <rPh sb="19" eb="21">
      <t>ジッシュウ</t>
    </rPh>
    <rPh sb="21" eb="23">
      <t>ジョシュ</t>
    </rPh>
    <rPh sb="23" eb="24">
      <t>フク</t>
    </rPh>
    <phoneticPr fontId="2"/>
  </si>
  <si>
    <t>教員1人
あたり
生徒数</t>
    <rPh sb="0" eb="2">
      <t>キョウイン</t>
    </rPh>
    <rPh sb="3" eb="4">
      <t>ニン</t>
    </rPh>
    <rPh sb="9" eb="12">
      <t>セイトスウ</t>
    </rPh>
    <phoneticPr fontId="2"/>
  </si>
  <si>
    <t>1学級
あたり
生徒数</t>
    <rPh sb="1" eb="3">
      <t>ガッキュウ</t>
    </rPh>
    <rPh sb="8" eb="11">
      <t>セイトスウ</t>
    </rPh>
    <phoneticPr fontId="2"/>
  </si>
  <si>
    <t>指定</t>
    <rPh sb="0" eb="1">
      <t>ユビ</t>
    </rPh>
    <rPh sb="1" eb="2">
      <t>サダム</t>
    </rPh>
    <phoneticPr fontId="3" alignment="distributed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</si>
  <si>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2"/>
  </si>
  <si>
    <t>（１）北中城幼稚園施設及び教職員数</t>
    <rPh sb="3" eb="6">
      <t>キタナカグスク</t>
    </rPh>
    <rPh sb="6" eb="9">
      <t>ヨウチエン</t>
    </rPh>
    <rPh sb="9" eb="11">
      <t>シセツ</t>
    </rPh>
    <rPh sb="11" eb="12">
      <t>オヨ</t>
    </rPh>
    <rPh sb="13" eb="16">
      <t>キョウショクイン</t>
    </rPh>
    <rPh sb="16" eb="17">
      <t>スウ</t>
    </rPh>
    <phoneticPr fontId="2"/>
  </si>
  <si>
    <t>各年５月１日現在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</si>
  <si>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年　次</t>
    <rPh sb="0" eb="1">
      <t>トシ</t>
    </rPh>
    <rPh sb="2" eb="3">
      <t>ツギ</t>
    </rPh>
    <phoneticPr fontId="2"/>
  </si>
  <si>
    <t>園　　児　　数</t>
    <rPh sb="0" eb="1">
      <t>エン</t>
    </rPh>
    <rPh sb="3" eb="4">
      <t>ジ</t>
    </rPh>
    <rPh sb="6" eb="7">
      <t>スウ</t>
    </rPh>
    <phoneticPr fontId="2"/>
  </si>
  <si>
    <t>年少組　4歳児</t>
    <rPh sb="0" eb="2">
      <t>ネンショウ</t>
    </rPh>
    <rPh sb="2" eb="3">
      <t>グミ</t>
    </rPh>
    <rPh sb="5" eb="6">
      <t>サイ</t>
    </rPh>
    <rPh sb="6" eb="7">
      <t>ジ</t>
    </rPh>
    <phoneticPr fontId="2"/>
  </si>
  <si>
    <t>年　　長　　組</t>
    <rPh sb="0" eb="1">
      <t>トシ</t>
    </rPh>
    <rPh sb="3" eb="4">
      <t>チョウ</t>
    </rPh>
    <rPh sb="6" eb="7">
      <t>クミ</t>
    </rPh>
    <phoneticPr fontId="2"/>
  </si>
  <si>
    <t>教員数</t>
    <rPh sb="0" eb="2">
      <t>キョウイン</t>
    </rPh>
    <rPh sb="2" eb="3">
      <t>スウ</t>
    </rPh>
    <phoneticPr fontId="2"/>
  </si>
  <si>
    <t>1組あたり</t>
    <rPh sb="1" eb="2">
      <t>クミ</t>
    </rPh>
    <phoneticPr fontId="2"/>
  </si>
  <si>
    <t>教員1人</t>
    <rPh sb="0" eb="2">
      <t>キョウイン</t>
    </rPh>
    <rPh sb="3" eb="4">
      <t>ニン</t>
    </rPh>
    <phoneticPr fontId="2"/>
  </si>
  <si>
    <t>校舎面積</t>
    <rPh sb="0" eb="2">
      <t>コウシャ</t>
    </rPh>
    <rPh sb="2" eb="4">
      <t>メンセキ</t>
    </rPh>
    <phoneticPr fontId="2"/>
  </si>
  <si>
    <t>校地面積</t>
    <rPh sb="0" eb="2">
      <t>コウチ</t>
    </rPh>
    <rPh sb="2" eb="4">
      <t>メンセキ</t>
    </rPh>
    <phoneticPr fontId="2"/>
  </si>
  <si>
    <t>総　数</t>
    <rPh sb="0" eb="1">
      <t>フサ</t>
    </rPh>
    <rPh sb="2" eb="3">
      <t>カズ</t>
    </rPh>
    <phoneticPr fontId="2"/>
  </si>
  <si>
    <t>組　数</t>
    <rPh sb="0" eb="1">
      <t>クミ</t>
    </rPh>
    <rPh sb="2" eb="3">
      <t>スウ</t>
    </rPh>
    <phoneticPr fontId="2"/>
  </si>
  <si>
    <t>園児数</t>
    <rPh sb="0" eb="3">
      <t>エンジスウ</t>
    </rPh>
    <phoneticPr fontId="2"/>
  </si>
  <si>
    <t>組　数</t>
    <rPh sb="0" eb="1">
      <t>クミ</t>
    </rPh>
    <rPh sb="2" eb="3">
      <t>カズ</t>
    </rPh>
    <phoneticPr fontId="2"/>
  </si>
  <si>
    <t>園児数</t>
    <rPh sb="0" eb="2">
      <t>エンジ</t>
    </rPh>
    <rPh sb="2" eb="3">
      <t>スウ</t>
    </rPh>
    <phoneticPr fontId="2"/>
  </si>
  <si>
    <t>当たり園児</t>
    <rPh sb="0" eb="1">
      <t>ア</t>
    </rPh>
    <rPh sb="3" eb="5">
      <t>エンジ</t>
    </rPh>
    <phoneticPr fontId="2"/>
  </si>
  <si>
    <t>（㎡）</t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</si>
  <si>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</si>
  <si>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</si>
  <si>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</si>
  <si>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</si>
  <si>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</si>
  <si>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</si>
  <si>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資料：教育総務課</t>
    <rPh sb="0" eb="2">
      <t>シリョウ</t>
    </rPh>
    <rPh sb="3" eb="5">
      <t>キョウイク</t>
    </rPh>
    <rPh sb="5" eb="8">
      <t>ソウムカ</t>
    </rPh>
    <phoneticPr fontId="2"/>
  </si>
  <si>
    <t>（２）北中城小学校施設及び教職員数</t>
    <rPh sb="3" eb="6">
      <t>キタナカグスク</t>
    </rPh>
    <rPh sb="6" eb="9">
      <t>ショウガッコウ</t>
    </rPh>
    <rPh sb="9" eb="11">
      <t>シセツ</t>
    </rPh>
    <rPh sb="11" eb="12">
      <t>オヨ</t>
    </rPh>
    <rPh sb="13" eb="16">
      <t>キョウショクイン</t>
    </rPh>
    <rPh sb="16" eb="17">
      <t>スウ</t>
    </rPh>
    <phoneticPr fontId="2"/>
  </si>
  <si>
    <t>教　　員　　数</t>
    <rPh sb="0" eb="1">
      <t>キョウ</t>
    </rPh>
    <rPh sb="3" eb="4">
      <t>イン</t>
    </rPh>
    <rPh sb="6" eb="7">
      <t>カズ</t>
    </rPh>
    <phoneticPr fontId="2"/>
  </si>
  <si>
    <t>児　　童　　数</t>
    <rPh sb="0" eb="1">
      <t>ジ</t>
    </rPh>
    <rPh sb="3" eb="4">
      <t>ワラベ</t>
    </rPh>
    <rPh sb="6" eb="7">
      <t>カズ</t>
    </rPh>
    <phoneticPr fontId="2"/>
  </si>
  <si>
    <t>１学級あたり</t>
    <rPh sb="1" eb="3">
      <t>ガッキュウ</t>
    </rPh>
    <phoneticPr fontId="2"/>
  </si>
  <si>
    <t>教員１人あたり</t>
    <rPh sb="0" eb="2">
      <t>キョウイン</t>
    </rPh>
    <rPh sb="3" eb="4">
      <t>ニン</t>
    </rPh>
    <phoneticPr fontId="2"/>
  </si>
  <si>
    <t>特　殊　学　級</t>
    <rPh sb="0" eb="1">
      <t>トク</t>
    </rPh>
    <rPh sb="2" eb="3">
      <t>コト</t>
    </rPh>
    <rPh sb="4" eb="5">
      <t>ガク</t>
    </rPh>
    <rPh sb="6" eb="7">
      <t>キュウ</t>
    </rPh>
    <phoneticPr fontId="2"/>
  </si>
  <si>
    <t>付属施設（㎡）</t>
    <rPh sb="0" eb="2">
      <t>フゾク</t>
    </rPh>
    <rPh sb="2" eb="4">
      <t>シセツ</t>
    </rPh>
    <phoneticPr fontId="2"/>
  </si>
  <si>
    <t>児童数</t>
    <rPh sb="0" eb="3">
      <t>ジドウスウ</t>
    </rPh>
    <phoneticPr fontId="2"/>
  </si>
  <si>
    <t>体育館</t>
    <rPh sb="0" eb="3">
      <t>タイイクカン</t>
    </rPh>
    <phoneticPr fontId="2"/>
  </si>
  <si>
    <t>プール</t>
    <phoneticPr fontId="2"/>
  </si>
  <si>
    <t>総数</t>
    <rPh sb="0" eb="1">
      <t>フサ</t>
    </rPh>
    <rPh sb="1" eb="2">
      <t>カズ</t>
    </rPh>
    <phoneticPr fontId="2"/>
  </si>
  <si>
    <t>教員１人
あたり</t>
    <rPh sb="0" eb="2">
      <t>キョウイン</t>
    </rPh>
    <rPh sb="3" eb="4">
      <t>ニン</t>
    </rPh>
    <phoneticPr fontId="2"/>
  </si>
  <si>
    <t>１学級
あたり</t>
    <rPh sb="1" eb="3">
      <t>ガッキュウ</t>
    </rPh>
    <phoneticPr fontId="2"/>
  </si>
  <si>
    <t>（３）北中城小学校学年別学級数・児童数</t>
    <rPh sb="3" eb="6">
      <t>キタナカグスク</t>
    </rPh>
    <rPh sb="6" eb="9">
      <t>ショウガッコウ</t>
    </rPh>
    <rPh sb="9" eb="12">
      <t>ガクネンベツ</t>
    </rPh>
    <rPh sb="12" eb="15">
      <t>ガッキュウスウ</t>
    </rPh>
    <rPh sb="16" eb="19">
      <t>ジドウスウ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</si>
  <si>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</si>
  <si>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</si>
  <si>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</si>
  <si>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</si>
  <si>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</si>
  <si>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</si>
  <si>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特別支援学級</t>
    <rPh sb="0" eb="6">
      <t>トクベツシエンガッキュウ</t>
    </rPh>
    <phoneticPr fontId="2"/>
  </si>
  <si>
    <t>児童数（再掲）</t>
    <rPh sb="0" eb="3">
      <t>ジドウスウ</t>
    </rPh>
    <rPh sb="4" eb="6">
      <t>サイケイ</t>
    </rPh>
    <phoneticPr fontId="2"/>
  </si>
  <si>
    <t>（４）島袋小学校施設及び教職員数</t>
    <rPh sb="3" eb="5">
      <t>シマブクロ</t>
    </rPh>
    <rPh sb="5" eb="8">
      <t>ショウガッコウ</t>
    </rPh>
    <rPh sb="8" eb="10">
      <t>シセツ</t>
    </rPh>
    <rPh sb="10" eb="11">
      <t>オヨ</t>
    </rPh>
    <rPh sb="12" eb="14">
      <t>キョウショク</t>
    </rPh>
    <rPh sb="14" eb="16">
      <t>インズウ</t>
    </rPh>
    <phoneticPr fontId="2"/>
  </si>
  <si>
    <t>生徒数</t>
    <rPh sb="0" eb="3">
      <t>セイトスウ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</si>
  <si>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</si>
  <si>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</si>
  <si>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</si>
  <si>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（６）北中城中学校施設及び教職員数</t>
    <rPh sb="3" eb="6">
      <t>キタナカグスク</t>
    </rPh>
    <rPh sb="6" eb="9">
      <t>チュウガッコウ</t>
    </rPh>
    <rPh sb="9" eb="11">
      <t>シセツ</t>
    </rPh>
    <rPh sb="11" eb="12">
      <t>オヨ</t>
    </rPh>
    <rPh sb="13" eb="15">
      <t>キョウショク</t>
    </rPh>
    <rPh sb="15" eb="17">
      <t>インズウ</t>
    </rPh>
    <phoneticPr fontId="2"/>
  </si>
  <si>
    <t>生　　徒　　数</t>
    <rPh sb="0" eb="1">
      <t>ショウ</t>
    </rPh>
    <rPh sb="3" eb="4">
      <t>ト</t>
    </rPh>
    <rPh sb="6" eb="7">
      <t>カズ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</si>
  <si>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</si>
  <si>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</si>
  <si>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</si>
  <si>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</si>
  <si>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総数</t>
    <phoneticPr fontId="2"/>
  </si>
  <si>
    <t>（７）北中城中学校学年別学級数・生徒数</t>
    <rPh sb="3" eb="6">
      <t>キタナカグスク</t>
    </rPh>
    <rPh sb="6" eb="9">
      <t>チュウガッコウ</t>
    </rPh>
    <rPh sb="9" eb="12">
      <t>ガクネンベツ</t>
    </rPh>
    <rPh sb="12" eb="15">
      <t>ガッキュウスウ</t>
    </rPh>
    <rPh sb="16" eb="19">
      <t>セイトスウ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</si>
  <si>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</si>
  <si>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総　　　　　　　数</t>
    <rPh sb="0" eb="1">
      <t>フサ</t>
    </rPh>
    <rPh sb="8" eb="9">
      <t>カズ</t>
    </rPh>
    <phoneticPr fontId="2"/>
  </si>
  <si>
    <t>生徒数（再掲）</t>
    <rPh sb="0" eb="3">
      <t>セイトスウ</t>
    </rPh>
    <rPh sb="4" eb="6">
      <t>サイケイ</t>
    </rPh>
    <phoneticPr fontId="2"/>
  </si>
  <si>
    <t>（10）行政区別でみる小学校に通う村内児童数</t>
    <rPh sb="4" eb="6">
      <t>ギョウセイ</t>
    </rPh>
    <rPh sb="6" eb="8">
      <t>クベツ</t>
    </rPh>
    <rPh sb="11" eb="14">
      <t>ショウガッコウ</t>
    </rPh>
    <rPh sb="15" eb="16">
      <t>カヨ</t>
    </rPh>
    <rPh sb="17" eb="19">
      <t>ソンナイ</t>
    </rPh>
    <rPh sb="19" eb="22">
      <t>ジドウスウ</t>
    </rPh>
    <phoneticPr fontId="2"/>
  </si>
  <si>
    <t>令和6年5月1日現在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</si>
  <si>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区分</t>
    <rPh sb="0" eb="2">
      <t>クブン</t>
    </rPh>
    <phoneticPr fontId="2"/>
  </si>
  <si>
    <t>総計</t>
    <rPh sb="0" eb="2">
      <t>ソウケイ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</si>
  <si>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</si>
  <si>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</si>
  <si>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</si>
  <si>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計</t>
    <rPh sb="0" eb="1">
      <t>ケイ</t>
    </rPh>
    <phoneticPr fontId="2"/>
  </si>
  <si>
    <t>喜舎場</t>
    <rPh sb="0" eb="3">
      <t>キシャバ</t>
    </rPh>
    <phoneticPr fontId="2"/>
  </si>
  <si>
    <t>仲順</t>
    <rPh sb="0" eb="2">
      <t>チュンジュン</t>
    </rPh>
    <phoneticPr fontId="2"/>
  </si>
  <si>
    <t>熱田</t>
    <rPh sb="0" eb="2">
      <t>アッタ</t>
    </rPh>
    <phoneticPr fontId="2"/>
  </si>
  <si>
    <t>島袋</t>
    <rPh sb="0" eb="2">
      <t>シマブク</t>
    </rPh>
    <phoneticPr fontId="2"/>
  </si>
  <si>
    <t>屋宜原</t>
    <rPh sb="0" eb="3">
      <t>ヤギバル</t>
    </rPh>
    <phoneticPr fontId="2"/>
  </si>
  <si>
    <t>石平</t>
    <rPh sb="0" eb="2">
      <t>イシヒラ</t>
    </rPh>
    <phoneticPr fontId="2"/>
  </si>
  <si>
    <t>安谷屋</t>
    <rPh sb="0" eb="3">
      <t>アダニヤ</t>
    </rPh>
    <phoneticPr fontId="2"/>
  </si>
  <si>
    <t>荻道</t>
    <rPh sb="0" eb="1">
      <t>オギ</t>
    </rPh>
    <rPh sb="1" eb="2">
      <t>ドウ</t>
    </rPh>
    <phoneticPr fontId="2"/>
  </si>
  <si>
    <t>大城</t>
    <rPh sb="0" eb="2">
      <t>オオシロ</t>
    </rPh>
    <phoneticPr fontId="2"/>
  </si>
  <si>
    <t>県営団地</t>
    <rPh sb="0" eb="2">
      <t>ケンエイ</t>
    </rPh>
    <rPh sb="2" eb="4">
      <t>ダンチ</t>
    </rPh>
    <phoneticPr fontId="2"/>
  </si>
  <si>
    <t>美崎</t>
    <rPh sb="0" eb="2">
      <t>ミサキ</t>
    </rPh>
    <phoneticPr fontId="2"/>
  </si>
  <si>
    <t>ライカム</t>
    <phoneticPr fontId="2"/>
  </si>
  <si>
    <t>軍施設内</t>
    <rPh sb="0" eb="4">
      <t>グンシセツナイ</t>
    </rPh>
    <phoneticPr fontId="2"/>
  </si>
  <si>
    <t>合　計</t>
    <rPh sb="0" eb="1">
      <t>ゴウ</t>
    </rPh>
    <rPh sb="2" eb="3">
      <t>ケイ</t>
    </rPh>
    <phoneticPr fontId="2"/>
  </si>
  <si>
    <t>注）村立小学校以外に通う生徒も含む。</t>
    <rPh sb="0" eb="1">
      <t>チュウ</t>
    </rPh>
    <rPh sb="2" eb="4">
      <t>ソンリツ</t>
    </rPh>
    <rPh sb="4" eb="7">
      <t>ショウガッコウ</t>
    </rPh>
    <rPh sb="7" eb="9">
      <t>イガイ</t>
    </rPh>
    <rPh sb="10" eb="11">
      <t>カヨ</t>
    </rPh>
    <rPh sb="12" eb="14">
      <t>セイト</t>
    </rPh>
    <rPh sb="15" eb="16">
      <t>フク</t>
    </rPh>
    <phoneticPr fontId="2"/>
  </si>
  <si>
    <t>（11）行政区別でみる中学校に通う村内生徒数</t>
    <rPh sb="4" eb="6">
      <t>ギョウセイ</t>
    </rPh>
    <rPh sb="6" eb="8">
      <t>クベツ</t>
    </rPh>
    <rPh sb="11" eb="14">
      <t>チュウガッコウ</t>
    </rPh>
    <rPh sb="15" eb="16">
      <t>カヨ</t>
    </rPh>
    <rPh sb="17" eb="19">
      <t>ソンナイ</t>
    </rPh>
    <rPh sb="19" eb="22">
      <t>セイトスウ</t>
    </rPh>
    <phoneticPr fontId="2"/>
  </si>
  <si>
    <t>令和６年5月1日現在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2"/>
  </si>
  <si>
    <t>区　　分</t>
    <rPh sb="0" eb="1">
      <t>ク</t>
    </rPh>
    <rPh sb="3" eb="4">
      <t>ブン</t>
    </rPh>
    <phoneticPr fontId="2"/>
  </si>
  <si>
    <t>合　　　計</t>
    <rPh sb="0" eb="1">
      <t>ゴウ</t>
    </rPh>
    <rPh sb="4" eb="5">
      <t>ケイ</t>
    </rPh>
    <phoneticPr fontId="2"/>
  </si>
  <si>
    <t>注）村外公立及び私立中学校も含む。</t>
    <rPh sb="0" eb="1">
      <t>チュウ</t>
    </rPh>
    <rPh sb="2" eb="4">
      <t>ソンガイ</t>
    </rPh>
    <rPh sb="4" eb="6">
      <t>コウリツ</t>
    </rPh>
    <rPh sb="6" eb="7">
      <t>オヨ</t>
    </rPh>
    <rPh sb="8" eb="10">
      <t>シリツ</t>
    </rPh>
    <rPh sb="10" eb="13">
      <t>チュウガッコウ</t>
    </rPh>
    <rPh sb="14" eb="15">
      <t>フク</t>
    </rPh>
    <phoneticPr fontId="2"/>
  </si>
  <si>
    <t>（１２）中学校卒業後の進路状況</t>
    <rPh sb="4" eb="7">
      <t>チュウガッコウ</t>
    </rPh>
    <rPh sb="7" eb="10">
      <t>ソツギョウゴ</t>
    </rPh>
    <rPh sb="11" eb="13">
      <t>シンロ</t>
    </rPh>
    <rPh sb="13" eb="15">
      <t>ジョウキョウ</t>
    </rPh>
    <phoneticPr fontId="2"/>
  </si>
  <si>
    <t>区分</t>
    <rPh sb="0" eb="1">
      <t>ク</t>
    </rPh>
    <rPh sb="1" eb="2">
      <t>ブン</t>
    </rPh>
    <phoneticPr fontId="2"/>
  </si>
  <si>
    <t>卒業者数</t>
    <rPh sb="0" eb="3">
      <t>ソツギョウシャ</t>
    </rPh>
    <rPh sb="3" eb="4">
      <t>スウ</t>
    </rPh>
    <phoneticPr fontId="2"/>
  </si>
  <si>
    <t>高等学校等進学者</t>
    <rPh sb="0" eb="2">
      <t>コウトウ</t>
    </rPh>
    <rPh sb="2" eb="5">
      <t>ガッコウナド</t>
    </rPh>
    <rPh sb="5" eb="8">
      <t>シンガクシャ</t>
    </rPh>
    <phoneticPr fontId="2"/>
  </si>
  <si>
    <t>就職者</t>
    <rPh sb="0" eb="3">
      <t>シュウショクシャ</t>
    </rPh>
    <phoneticPr fontId="2"/>
  </si>
  <si>
    <t>その他</t>
    <rPh sb="2" eb="3">
      <t>タ</t>
    </rPh>
    <phoneticPr fontId="2"/>
  </si>
  <si>
    <t>資料：北中城中学校</t>
    <rPh sb="0" eb="2">
      <t>シリョウ</t>
    </rPh>
    <rPh sb="3" eb="6">
      <t>キタナカグスク</t>
    </rPh>
    <rPh sb="6" eb="9">
      <t>チュウガッコウ</t>
    </rPh>
    <phoneticPr fontId="2"/>
  </si>
  <si>
    <t>-</t>
    <phoneticPr fontId="2"/>
  </si>
  <si>
    <t>-</t>
    <phoneticPr fontId="2"/>
  </si>
  <si>
    <t>（１３）　育　英　会　状　況</t>
    <rPh sb="5" eb="6">
      <t>イク</t>
    </rPh>
    <rPh sb="7" eb="8">
      <t>エイ</t>
    </rPh>
    <rPh sb="9" eb="10">
      <t>カイ</t>
    </rPh>
    <rPh sb="11" eb="12">
      <t>ジョウ</t>
    </rPh>
    <rPh sb="13" eb="14">
      <t>キョウ</t>
    </rPh>
    <phoneticPr fontId="2"/>
  </si>
  <si>
    <t>各年度3月末現在</t>
    <rPh sb="0" eb="2">
      <t>カクネン</t>
    </rPh>
    <rPh sb="2" eb="3">
      <t>ド</t>
    </rPh>
    <rPh sb="4" eb="6">
      <t>ガツマツ</t>
    </rPh>
    <rPh sb="6" eb="8">
      <t>ゲンザイ</t>
    </rPh>
    <phoneticPr fontId="2"/>
  </si>
  <si>
    <t>貸　出　人　員</t>
    <rPh sb="0" eb="1">
      <t>カシ</t>
    </rPh>
    <rPh sb="2" eb="3">
      <t>デ</t>
    </rPh>
    <rPh sb="4" eb="5">
      <t>ジン</t>
    </rPh>
    <rPh sb="6" eb="7">
      <t>イン</t>
    </rPh>
    <phoneticPr fontId="2"/>
  </si>
  <si>
    <t>償還済</t>
    <rPh sb="0" eb="2">
      <t>ショウカン</t>
    </rPh>
    <rPh sb="2" eb="3">
      <t>ズミ</t>
    </rPh>
    <phoneticPr fontId="2"/>
  </si>
  <si>
    <t>貸　　与　　総　　額</t>
    <rPh sb="0" eb="1">
      <t>カシ</t>
    </rPh>
    <rPh sb="3" eb="4">
      <t>アタエ</t>
    </rPh>
    <rPh sb="6" eb="7">
      <t>フサ</t>
    </rPh>
    <rPh sb="9" eb="10">
      <t>ガク</t>
    </rPh>
    <phoneticPr fontId="2"/>
  </si>
  <si>
    <t>普　通　預　金</t>
    <rPh sb="0" eb="1">
      <t>ススム</t>
    </rPh>
    <rPh sb="2" eb="3">
      <t>ツウ</t>
    </rPh>
    <rPh sb="4" eb="5">
      <t>アズカリ</t>
    </rPh>
    <rPh sb="6" eb="7">
      <t>カネ</t>
    </rPh>
    <phoneticPr fontId="2"/>
  </si>
  <si>
    <t>定　期　預　金</t>
    <rPh sb="0" eb="1">
      <t>サダム</t>
    </rPh>
    <rPh sb="2" eb="3">
      <t>キ</t>
    </rPh>
    <rPh sb="4" eb="5">
      <t>アズカリ</t>
    </rPh>
    <rPh sb="6" eb="7">
      <t>カネ</t>
    </rPh>
    <phoneticPr fontId="2"/>
  </si>
  <si>
    <t>(人）</t>
    <rPh sb="1" eb="2">
      <t>ニン</t>
    </rPh>
    <phoneticPr fontId="2"/>
  </si>
  <si>
    <t>償還中</t>
    <rPh sb="0" eb="2">
      <t>ショウカン</t>
    </rPh>
    <rPh sb="2" eb="3">
      <t>チュウ</t>
    </rPh>
    <phoneticPr fontId="2"/>
  </si>
  <si>
    <t>貸与中</t>
    <rPh sb="0" eb="2">
      <t>タイヨ</t>
    </rPh>
    <rPh sb="2" eb="3">
      <t>チュウ</t>
    </rPh>
    <phoneticPr fontId="2"/>
  </si>
  <si>
    <t>人　員</t>
    <rPh sb="0" eb="1">
      <t>ヒト</t>
    </rPh>
    <rPh sb="2" eb="3">
      <t>イン</t>
    </rPh>
    <phoneticPr fontId="2"/>
  </si>
  <si>
    <t>卒　業　生</t>
    <rPh sb="0" eb="1">
      <t>ソツ</t>
    </rPh>
    <rPh sb="2" eb="3">
      <t>ギョウ</t>
    </rPh>
    <rPh sb="4" eb="5">
      <t>ショウ</t>
    </rPh>
    <phoneticPr fontId="2"/>
  </si>
  <si>
    <t>在　学　生</t>
    <rPh sb="0" eb="1">
      <t>ザイ</t>
    </rPh>
    <rPh sb="2" eb="3">
      <t>ガク</t>
    </rPh>
    <rPh sb="4" eb="5">
      <t>ショウ</t>
    </rPh>
    <phoneticPr fontId="2"/>
  </si>
  <si>
    <t>平成29年度</t>
    <rPh sb="4" eb="6">
      <t>ネンド</t>
    </rPh>
    <phoneticPr fontId="2"/>
  </si>
  <si>
    <t>平成30年度</t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</si>
  <si>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</si>
  <si>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</si>
  <si>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</si>
  <si>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</si>
  <si>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</si>
  <si>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※色付き欄は数値欠損</t>
    <rPh sb="1" eb="3">
      <t>イロツ</t>
    </rPh>
    <rPh sb="4" eb="5">
      <t>ラン</t>
    </rPh>
    <rPh sb="6" eb="8">
      <t>スウチ</t>
    </rPh>
    <rPh sb="8" eb="10">
      <t>ケッソン</t>
    </rPh>
    <phoneticPr fontId="2"/>
  </si>
  <si>
    <t>（５）島袋小学校学年別学級数・児童数</t>
    <rPh sb="3" eb="5">
      <t>シマフクロ</t>
    </rPh>
    <rPh sb="5" eb="8">
      <t>ショウガッコウ</t>
    </rPh>
    <rPh sb="8" eb="11">
      <t>ガクネンベツ</t>
    </rPh>
    <rPh sb="11" eb="14">
      <t>ガッキュウスウ</t>
    </rPh>
    <rPh sb="15" eb="18">
      <t>ジドウスウ</t>
    </rPh>
    <phoneticPr fontId="2"/>
  </si>
  <si>
    <t>（15）あやかりの杜図書館利用状況</t>
    <rPh sb="9" eb="10">
      <t>モリ</t>
    </rPh>
    <rPh sb="10" eb="17">
      <t>トショカンリヨウジョウキョウ</t>
    </rPh>
    <phoneticPr fontId="2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</si>
  <si>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</si>
  <si>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</si>
  <si>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開館日数</t>
    <rPh sb="0" eb="4">
      <t>カイカンニッスウ</t>
    </rPh>
    <phoneticPr fontId="2"/>
  </si>
  <si>
    <t>入館者数</t>
    <rPh sb="0" eb="4">
      <t>ニュウカンシャスウ</t>
    </rPh>
    <phoneticPr fontId="2"/>
  </si>
  <si>
    <t>村人口に対する村民登録率</t>
    <rPh sb="0" eb="3">
      <t>ソンジンコウ</t>
    </rPh>
    <rPh sb="4" eb="5">
      <t>タイ</t>
    </rPh>
    <rPh sb="7" eb="12">
      <t>ソンミントウロクリツ</t>
    </rPh>
    <phoneticPr fontId="2"/>
  </si>
  <si>
    <t>利用者カード登録者数推移</t>
    <rPh sb="0" eb="3">
      <t>リヨウシャ</t>
    </rPh>
    <rPh sb="6" eb="10">
      <t>トウロクシャスウ</t>
    </rPh>
    <rPh sb="10" eb="12">
      <t>スイイ</t>
    </rPh>
    <phoneticPr fontId="2"/>
  </si>
  <si>
    <r>
      <t xml:space="preserve">貸出冊数
</t>
    </r>
    <r>
      <rPr>
        <sz val="9"/>
        <rFont val="HGPｺﾞｼｯｸM"/>
        <family val="3"/>
        <charset val="128"/>
      </rPr>
      <t>（資料区分別）</t>
    </r>
    <phoneticPr fontId="2"/>
  </si>
  <si>
    <t>一般図書</t>
    <rPh sb="0" eb="2">
      <t>イッパン</t>
    </rPh>
    <rPh sb="2" eb="4">
      <t>トショ</t>
    </rPh>
    <phoneticPr fontId="2"/>
  </si>
  <si>
    <t>郷土図書</t>
    <rPh sb="0" eb="2">
      <t>キョウド</t>
    </rPh>
    <rPh sb="2" eb="4">
      <t>トショ</t>
    </rPh>
    <phoneticPr fontId="2"/>
  </si>
  <si>
    <t>児童図書</t>
    <rPh sb="0" eb="4">
      <t>ジドウトショ</t>
    </rPh>
    <phoneticPr fontId="2"/>
  </si>
  <si>
    <t>雑誌</t>
    <rPh sb="0" eb="2">
      <t>ザッシ</t>
    </rPh>
    <phoneticPr fontId="2"/>
  </si>
  <si>
    <t>一日平均</t>
    <rPh sb="0" eb="4">
      <t>イチニチヘイキン</t>
    </rPh>
    <phoneticPr fontId="2"/>
  </si>
  <si>
    <r>
      <t>貸出人数
(</t>
    </r>
    <r>
      <rPr>
        <sz val="9"/>
        <rFont val="HGPｺﾞｼｯｸM"/>
        <family val="3"/>
        <charset val="128"/>
      </rPr>
      <t>利用者
区分別)</t>
    </r>
    <rPh sb="0" eb="4">
      <t>カシダシニンズウ</t>
    </rPh>
    <rPh sb="6" eb="9">
      <t>リヨウシャ</t>
    </rPh>
    <rPh sb="10" eb="12">
      <t>クブン</t>
    </rPh>
    <rPh sb="12" eb="13">
      <t>ベツ</t>
    </rPh>
    <phoneticPr fontId="2"/>
  </si>
  <si>
    <r>
      <t>児童</t>
    </r>
    <r>
      <rPr>
        <sz val="10"/>
        <rFont val="HGPｺﾞｼｯｸM"/>
        <family val="3"/>
        <charset val="128"/>
      </rPr>
      <t>(12歳以下)</t>
    </r>
    <rPh sb="0" eb="2">
      <t>ジドウ</t>
    </rPh>
    <rPh sb="5" eb="6">
      <t>サイ</t>
    </rPh>
    <rPh sb="6" eb="8">
      <t>イカ</t>
    </rPh>
    <phoneticPr fontId="2"/>
  </si>
  <si>
    <r>
      <t>学生</t>
    </r>
    <r>
      <rPr>
        <sz val="10"/>
        <rFont val="HGPｺﾞｼｯｸM"/>
        <family val="3"/>
        <charset val="128"/>
      </rPr>
      <t>(18歳以下)</t>
    </r>
    <rPh sb="0" eb="2">
      <t>ガクセイ</t>
    </rPh>
    <rPh sb="5" eb="6">
      <t>サイ</t>
    </rPh>
    <rPh sb="6" eb="8">
      <t>イカ</t>
    </rPh>
    <phoneticPr fontId="2"/>
  </si>
  <si>
    <t>一般</t>
    <rPh sb="0" eb="2">
      <t>イッパン</t>
    </rPh>
    <phoneticPr fontId="2"/>
  </si>
  <si>
    <t>他（団体）</t>
    <rPh sb="0" eb="1">
      <t>ホカ</t>
    </rPh>
    <rPh sb="2" eb="4">
      <t>ダンタイ</t>
    </rPh>
    <phoneticPr fontId="2"/>
  </si>
  <si>
    <t>1日平均</t>
    <rPh sb="1" eb="2">
      <t>ニチ</t>
    </rPh>
    <rPh sb="2" eb="4">
      <t>ヘイキン</t>
    </rPh>
    <phoneticPr fontId="2"/>
  </si>
  <si>
    <t>蔵書冊数</t>
    <rPh sb="0" eb="4">
      <t>ゾウショサッスウ</t>
    </rPh>
    <phoneticPr fontId="2"/>
  </si>
  <si>
    <t>一般図書</t>
    <rPh sb="0" eb="4">
      <t>イッパントショ</t>
    </rPh>
    <phoneticPr fontId="2"/>
  </si>
  <si>
    <t>小計</t>
    <rPh sb="0" eb="2">
      <t>ショウケイ</t>
    </rPh>
    <phoneticPr fontId="2"/>
  </si>
  <si>
    <t>AV資料</t>
    <rPh sb="2" eb="4">
      <t>シリョウ</t>
    </rPh>
    <phoneticPr fontId="2"/>
  </si>
  <si>
    <t>合計</t>
    <rPh sb="0" eb="2">
      <t>ゴウケイ</t>
    </rPh>
    <phoneticPr fontId="2"/>
  </si>
  <si>
    <t>資料：生涯学習課</t>
    <rPh sb="0" eb="2">
      <t>シリョウ</t>
    </rPh>
    <rPh sb="3" eb="8">
      <t>ショウガイガクシュウカ</t>
    </rPh>
    <phoneticPr fontId="2"/>
  </si>
  <si>
    <t>（16）あやかりの杜施設利用状況</t>
    <rPh sb="9" eb="10">
      <t>モリ</t>
    </rPh>
    <rPh sb="10" eb="16">
      <t>シセツリヨウジョウキョウ</t>
    </rPh>
    <phoneticPr fontId="2"/>
  </si>
  <si>
    <t>各年度3月31日現在</t>
    <rPh sb="0" eb="3">
      <t>カクネンド</t>
    </rPh>
    <rPh sb="4" eb="5">
      <t>ガツ</t>
    </rPh>
    <rPh sb="7" eb="10">
      <t>ニチゲンザイ</t>
    </rPh>
    <phoneticPr fontId="2"/>
  </si>
  <si>
    <t>キャンプ場</t>
    <rPh sb="4" eb="5">
      <t>ジョウ</t>
    </rPh>
    <phoneticPr fontId="2"/>
  </si>
  <si>
    <t>利用回数</t>
    <rPh sb="0" eb="4">
      <t>リヨウカイスウ</t>
    </rPh>
    <phoneticPr fontId="2"/>
  </si>
  <si>
    <t>利用者数</t>
    <rPh sb="0" eb="4">
      <t>リヨウシャスウ</t>
    </rPh>
    <phoneticPr fontId="2"/>
  </si>
  <si>
    <t>ドミトリー</t>
    <phoneticPr fontId="2"/>
  </si>
  <si>
    <t>工芸室</t>
    <rPh sb="0" eb="3">
      <t>コウゲイシツ</t>
    </rPh>
    <phoneticPr fontId="2"/>
  </si>
  <si>
    <t>研修室</t>
    <rPh sb="0" eb="3">
      <t>ケンシュウシツ</t>
    </rPh>
    <phoneticPr fontId="2"/>
  </si>
  <si>
    <t>和室</t>
    <rPh sb="0" eb="2">
      <t>ワシツ</t>
    </rPh>
    <phoneticPr fontId="2"/>
  </si>
  <si>
    <t>エントランス
ホール</t>
    <phoneticPr fontId="2"/>
  </si>
  <si>
    <t>他会議室等</t>
    <rPh sb="0" eb="1">
      <t>ホカ</t>
    </rPh>
    <rPh sb="1" eb="5">
      <t>カイギシツトウ</t>
    </rPh>
    <phoneticPr fontId="2"/>
  </si>
  <si>
    <t>（17）村民体育館利用状況</t>
    <rPh sb="4" eb="6">
      <t>ソンミン</t>
    </rPh>
    <rPh sb="6" eb="9">
      <t>タイイクカン</t>
    </rPh>
    <rPh sb="9" eb="11">
      <t>リヨウ</t>
    </rPh>
    <rPh sb="11" eb="13">
      <t>ジョウキョウ</t>
    </rPh>
    <phoneticPr fontId="2"/>
  </si>
  <si>
    <t>各年度3月31日時点</t>
    <rPh sb="0" eb="3">
      <t>カクネンド</t>
    </rPh>
    <rPh sb="4" eb="5">
      <t>ガツ</t>
    </rPh>
    <rPh sb="7" eb="8">
      <t>ニチ</t>
    </rPh>
    <rPh sb="8" eb="10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</si>
</sst>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6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b/>
      <sz val="14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38" fontId="6" fillId="2" borderId="12" xfId="1" applyFont="1" applyFill="1" applyBorder="1" applyAlignment="1">
      <alignment vertical="center"/>
    </xf>
    <xf numFmtId="176" fontId="6" fillId="2" borderId="12" xfId="1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38" fontId="6" fillId="2" borderId="7" xfId="1" applyFont="1" applyFill="1" applyBorder="1" applyAlignment="1">
      <alignment vertical="center"/>
    </xf>
    <xf numFmtId="176" fontId="6" fillId="2" borderId="7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/>
    <xf numFmtId="0" fontId="7" fillId="0" borderId="0" xfId="0" applyFont="1" applyAlignment="1">
      <alignment vertical="center"/>
    </xf>
    <xf numFmtId="0" fontId="9" fillId="0" borderId="0" xfId="0" applyFont="1" applyBorder="1" applyAlignment="1">
      <alignment horizontal="right"/>
    </xf>
    <xf numFmtId="0" fontId="6" fillId="2" borderId="8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0" borderId="13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58" fontId="8" fillId="0" borderId="6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58" fontId="8" fillId="0" borderId="6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12" fillId="0" borderId="8" xfId="0" applyFont="1" applyBorder="1" applyAlignment="1">
      <alignment horizontal="distributed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distributed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7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8" fontId="12" fillId="0" borderId="8" xfId="1" applyFont="1" applyBorder="1" applyAlignment="1">
      <alignment vertical="center"/>
    </xf>
    <xf numFmtId="38" fontId="12" fillId="0" borderId="12" xfId="1" applyFont="1" applyBorder="1" applyAlignment="1">
      <alignment vertical="center"/>
    </xf>
    <xf numFmtId="38" fontId="12" fillId="0" borderId="7" xfId="1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38" fontId="6" fillId="0" borderId="8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0" xfId="0" applyFont="1" applyFill="1"/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23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176" fontId="6" fillId="0" borderId="15" xfId="1" applyNumberFormat="1" applyFont="1" applyFill="1" applyBorder="1" applyAlignment="1">
      <alignment vertical="center"/>
    </xf>
    <xf numFmtId="0" fontId="6" fillId="0" borderId="0" xfId="0" applyFont="1" applyFill="1" applyBorder="1"/>
    <xf numFmtId="38" fontId="6" fillId="0" borderId="12" xfId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38" fontId="6" fillId="0" borderId="25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38" fontId="6" fillId="0" borderId="15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38" fontId="6" fillId="0" borderId="2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38" fontId="6" fillId="0" borderId="32" xfId="1" applyFont="1" applyFill="1" applyBorder="1" applyAlignment="1">
      <alignment vertical="center"/>
    </xf>
    <xf numFmtId="38" fontId="6" fillId="0" borderId="33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0" xfId="0" applyFont="1" applyFill="1" applyAlignment="1">
      <alignment horizontal="right"/>
    </xf>
    <xf numFmtId="0" fontId="6" fillId="0" borderId="3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12" fillId="0" borderId="8" xfId="1" applyFont="1" applyFill="1" applyBorder="1" applyAlignment="1">
      <alignment vertical="center"/>
    </xf>
    <xf numFmtId="176" fontId="12" fillId="0" borderId="8" xfId="1" applyNumberFormat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176" fontId="12" fillId="0" borderId="12" xfId="1" applyNumberFormat="1" applyFont="1" applyFill="1" applyBorder="1" applyAlignment="1">
      <alignment vertical="center"/>
    </xf>
    <xf numFmtId="38" fontId="12" fillId="0" borderId="7" xfId="1" applyFont="1" applyFill="1" applyBorder="1" applyAlignment="1">
      <alignment vertical="center"/>
    </xf>
    <xf numFmtId="176" fontId="12" fillId="0" borderId="7" xfId="1" applyNumberFormat="1" applyFont="1" applyFill="1" applyBorder="1" applyAlignment="1">
      <alignment vertical="center"/>
    </xf>
    <xf numFmtId="38" fontId="6" fillId="0" borderId="0" xfId="0" applyNumberFormat="1" applyFont="1"/>
    <xf numFmtId="38" fontId="6" fillId="0" borderId="36" xfId="1" applyFont="1" applyFill="1" applyBorder="1" applyAlignment="1">
      <alignment vertical="center"/>
    </xf>
    <xf numFmtId="38" fontId="6" fillId="0" borderId="37" xfId="1" applyFont="1" applyFill="1" applyBorder="1" applyAlignment="1">
      <alignment vertical="center"/>
    </xf>
    <xf numFmtId="38" fontId="6" fillId="4" borderId="24" xfId="1" applyFont="1" applyFill="1" applyBorder="1" applyAlignment="1">
      <alignment vertical="center"/>
    </xf>
    <xf numFmtId="38" fontId="6" fillId="4" borderId="12" xfId="1" applyFont="1" applyFill="1" applyBorder="1" applyAlignment="1">
      <alignment vertical="center"/>
    </xf>
    <xf numFmtId="0" fontId="6" fillId="4" borderId="22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right" vertical="center"/>
    </xf>
    <xf numFmtId="38" fontId="6" fillId="0" borderId="38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8" fontId="6" fillId="0" borderId="5" xfId="3" applyFont="1" applyBorder="1" applyAlignment="1">
      <alignment horizontal="right" vertical="center"/>
    </xf>
    <xf numFmtId="9" fontId="6" fillId="0" borderId="5" xfId="2" applyFont="1" applyBorder="1" applyAlignment="1">
      <alignment horizontal="right" vertical="center"/>
    </xf>
    <xf numFmtId="38" fontId="6" fillId="0" borderId="39" xfId="3" applyFont="1" applyFill="1" applyBorder="1" applyAlignment="1">
      <alignment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38" fontId="6" fillId="0" borderId="40" xfId="3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38" fontId="6" fillId="0" borderId="41" xfId="3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38" fontId="6" fillId="0" borderId="39" xfId="3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38" fontId="6" fillId="0" borderId="41" xfId="3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</cellXfs>
  <cellStyles count="4">
    <cellStyle name="パーセント" xfId="2" builtinId="5"/>
    <cellStyle name="桁区切り 2" xfId="1" xr:uid="{5C58F85C-565E-438B-A3F6-BDB83CD9A4F8}"/>
    <cellStyle name="桁区切り 3" xfId="3" xr:uid="{6C03FF00-E36E-48A9-BA11-76093C0B2427}"/>
    <cellStyle name="標準" xfId="0" builtinId="0"/>
  </cellStyles>
  <dxfs count="0"/>
  <tableStyles count="0" defaultTableStyle="TableStyleMedium2" defaultPivotStyle="PivotStyleLight16"/>
  <colors>
    <mruColors>
      <color rgb="FF99CCFF"/>
      <color rgb="FF009900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北中城幼稚園の園児数の推移</a:t>
            </a:r>
          </a:p>
        </c:rich>
      </c:tx>
      <c:layout>
        <c:manualLayout>
          <c:xMode val="edge"/>
          <c:yMode val="edge"/>
          <c:x val="0.28928390024121481"/>
          <c:y val="3.25003895061062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9582784493945694E-2"/>
          <c:y val="0.16321966603489632"/>
          <c:w val="0.88263041006513865"/>
          <c:h val="0.73521597471548916"/>
        </c:manualLayout>
      </c:layout>
      <c:bar3DChart>
        <c:barDir val="col"/>
        <c:grouping val="stacked"/>
        <c:varyColors val="0"/>
        <c:ser>
          <c:idx val="0"/>
          <c:order val="0"/>
          <c:tx>
            <c:v>年少組</c:v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'6-1'!$A$5:$A$10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令和２年</c:v>
                </c:pt>
                <c:pt idx="3">
                  <c:v>令和３年</c:v>
                </c:pt>
                <c:pt idx="4">
                  <c:v>令和４年</c:v>
                </c:pt>
                <c:pt idx="5">
                  <c:v>令和５年</c:v>
                </c:pt>
              </c:strCache>
            </c:strRef>
          </c:cat>
          <c:val>
            <c:numRef>
              <c:f>'6-1'!$F$5:$F$10</c:f>
              <c:numCache>
                <c:formatCode>#,##0_);[Red]\(#,##0\)</c:formatCode>
                <c:ptCount val="6"/>
                <c:pt idx="0">
                  <c:v>59</c:v>
                </c:pt>
                <c:pt idx="1">
                  <c:v>57</c:v>
                </c:pt>
                <c:pt idx="2">
                  <c:v>45</c:v>
                </c:pt>
                <c:pt idx="3">
                  <c:v>35</c:v>
                </c:pt>
                <c:pt idx="4">
                  <c:v>34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3-4961-8D35-0DAE3C0C63D5}"/>
            </c:ext>
          </c:extLst>
        </c:ser>
        <c:ser>
          <c:idx val="1"/>
          <c:order val="1"/>
          <c:tx>
            <c:v>年長組</c:v>
          </c:tx>
          <c:spPr>
            <a:solidFill>
              <a:schemeClr val="accent6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'6-1'!$A$5:$A$10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令和２年</c:v>
                </c:pt>
                <c:pt idx="3">
                  <c:v>令和３年</c:v>
                </c:pt>
                <c:pt idx="4">
                  <c:v>令和４年</c:v>
                </c:pt>
                <c:pt idx="5">
                  <c:v>令和５年</c:v>
                </c:pt>
              </c:strCache>
            </c:strRef>
          </c:cat>
          <c:val>
            <c:numRef>
              <c:f>'6-1'!$H$5:$H$10</c:f>
              <c:numCache>
                <c:formatCode>#,##0_);[Red]\(#,##0\)</c:formatCode>
                <c:ptCount val="6"/>
                <c:pt idx="0">
                  <c:v>88</c:v>
                </c:pt>
                <c:pt idx="1">
                  <c:v>74</c:v>
                </c:pt>
                <c:pt idx="2">
                  <c:v>68</c:v>
                </c:pt>
                <c:pt idx="3">
                  <c:v>61</c:v>
                </c:pt>
                <c:pt idx="4">
                  <c:v>48</c:v>
                </c:pt>
                <c:pt idx="5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3-4961-8D35-0DAE3C0C6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335630608"/>
        <c:axId val="335525320"/>
        <c:axId val="0"/>
      </c:bar3DChart>
      <c:catAx>
        <c:axId val="33563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5525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525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0.2048885951299883"/>
              <c:y val="8.524367907249004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563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483067146970994"/>
          <c:y val="0.18977662038820489"/>
          <c:w val="0.27165545602346264"/>
          <c:h val="4.74997639683528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HG丸ｺﾞｼｯｸM-PRO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北中城幼稚園の状況</a:t>
            </a:r>
          </a:p>
        </c:rich>
      </c:tx>
      <c:layout>
        <c:manualLayout>
          <c:xMode val="edge"/>
          <c:yMode val="edge"/>
          <c:x val="0.28406523698576552"/>
          <c:y val="3.25001317503088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935111685581304E-2"/>
          <c:y val="0.17500021362330764"/>
          <c:w val="0.80162728916934889"/>
          <c:h val="0.56957772519814331"/>
        </c:manualLayout>
      </c:layout>
      <c:barChart>
        <c:barDir val="col"/>
        <c:grouping val="clustered"/>
        <c:varyColors val="0"/>
        <c:ser>
          <c:idx val="0"/>
          <c:order val="0"/>
          <c:tx>
            <c:v>教員数</c:v>
          </c:tx>
          <c:spPr>
            <a:solidFill>
              <a:schemeClr val="accent5">
                <a:lumMod val="60000"/>
                <a:lumOff val="40000"/>
              </a:schemeClr>
            </a:solidFill>
            <a:ln w="6350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'6-1'!$A$5:$A$10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令和２年</c:v>
                </c:pt>
                <c:pt idx="3">
                  <c:v>令和３年</c:v>
                </c:pt>
                <c:pt idx="4">
                  <c:v>令和４年</c:v>
                </c:pt>
                <c:pt idx="5">
                  <c:v>令和５年</c:v>
                </c:pt>
              </c:strCache>
            </c:strRef>
          </c:cat>
          <c:val>
            <c:numRef>
              <c:f>'6-1'!$I$5:$I$10</c:f>
              <c:numCache>
                <c:formatCode>#,##0_);[Red]\(#,##0\)</c:formatCode>
                <c:ptCount val="6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7-4169-A9E5-806124A835E4}"/>
            </c:ext>
          </c:extLst>
        </c:ser>
        <c:ser>
          <c:idx val="1"/>
          <c:order val="1"/>
          <c:tx>
            <c:v>学級数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ysClr val="windowText" lastClr="000000"/>
              </a:solidFill>
              <a:prstDash val="solid"/>
            </a:ln>
          </c:spPr>
          <c:invertIfNegative val="0"/>
          <c:cat>
            <c:strRef>
              <c:f>'6-1'!$A$5:$A$10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令和２年</c:v>
                </c:pt>
                <c:pt idx="3">
                  <c:v>令和３年</c:v>
                </c:pt>
                <c:pt idx="4">
                  <c:v>令和４年</c:v>
                </c:pt>
                <c:pt idx="5">
                  <c:v>令和５年</c:v>
                </c:pt>
              </c:strCache>
            </c:strRef>
          </c:cat>
          <c:val>
            <c:numRef>
              <c:f>'6-1'!$O$5:$O$10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77-4169-A9E5-806124A8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0"/>
        <c:axId val="335970144"/>
        <c:axId val="336002744"/>
      </c:barChart>
      <c:lineChart>
        <c:grouping val="standard"/>
        <c:varyColors val="0"/>
        <c:ser>
          <c:idx val="2"/>
          <c:order val="2"/>
          <c:tx>
            <c:v>1組あたり園児数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'6-1'!$A$5:$A$10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令和２年</c:v>
                </c:pt>
                <c:pt idx="3">
                  <c:v>令和３年</c:v>
                </c:pt>
                <c:pt idx="4">
                  <c:v>令和４年</c:v>
                </c:pt>
                <c:pt idx="5">
                  <c:v>令和５年</c:v>
                </c:pt>
              </c:strCache>
            </c:strRef>
          </c:cat>
          <c:val>
            <c:numRef>
              <c:f>'6-1'!$J$5:$J$10</c:f>
              <c:numCache>
                <c:formatCode>#,##0.0;[Red]\-#,##0.0</c:formatCode>
                <c:ptCount val="6"/>
                <c:pt idx="0">
                  <c:v>29.4</c:v>
                </c:pt>
                <c:pt idx="1">
                  <c:v>26.2</c:v>
                </c:pt>
                <c:pt idx="2">
                  <c:v>22.6</c:v>
                </c:pt>
                <c:pt idx="3">
                  <c:v>24</c:v>
                </c:pt>
                <c:pt idx="4">
                  <c:v>20.5</c:v>
                </c:pt>
                <c:pt idx="5">
                  <c:v>23.333333333333332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77-4169-A9E5-806124A835E4}"/>
            </c:ext>
          </c:extLst>
        </c:ser>
        <c:ser>
          <c:idx val="3"/>
          <c:order val="3"/>
          <c:tx>
            <c:v>教員1人あたり園児数</c:v>
          </c:tx>
          <c:spPr>
            <a:ln w="25400">
              <a:solidFill>
                <a:srgbClr val="0099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9900"/>
              </a:solidFill>
              <a:ln>
                <a:solidFill>
                  <a:srgbClr val="009900"/>
                </a:solidFill>
                <a:prstDash val="solid"/>
              </a:ln>
            </c:spPr>
          </c:marker>
          <c:cat>
            <c:strRef>
              <c:f>'6-1'!$A$5:$A$10</c:f>
              <c:strCache>
                <c:ptCount val="6"/>
                <c:pt idx="0">
                  <c:v>平成30年</c:v>
                </c:pt>
                <c:pt idx="1">
                  <c:v>令和元年</c:v>
                </c:pt>
                <c:pt idx="2">
                  <c:v>令和２年</c:v>
                </c:pt>
                <c:pt idx="3">
                  <c:v>令和３年</c:v>
                </c:pt>
                <c:pt idx="4">
                  <c:v>令和４年</c:v>
                </c:pt>
                <c:pt idx="5">
                  <c:v>令和５年</c:v>
                </c:pt>
              </c:strCache>
            </c:strRef>
          </c:cat>
          <c:val>
            <c:numRef>
              <c:f>'6-1'!$K$5:$K$10</c:f>
              <c:numCache>
                <c:formatCode>#,##0.0;[Red]\-#,##0.0</c:formatCode>
                <c:ptCount val="6"/>
                <c:pt idx="0">
                  <c:v>21</c:v>
                </c:pt>
                <c:pt idx="1">
                  <c:v>21.833333333333332</c:v>
                </c:pt>
                <c:pt idx="2">
                  <c:v>16.142857142857142</c:v>
                </c:pt>
                <c:pt idx="3">
                  <c:v>16</c:v>
                </c:pt>
                <c:pt idx="4">
                  <c:v>10.25</c:v>
                </c:pt>
                <c:pt idx="5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77-4169-A9E5-806124A8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113352"/>
        <c:axId val="336113736"/>
      </c:lineChart>
      <c:catAx>
        <c:axId val="33597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600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600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人・組</a:t>
                </a:r>
              </a:p>
            </c:rich>
          </c:tx>
          <c:layout>
            <c:manualLayout>
              <c:xMode val="edge"/>
              <c:yMode val="edge"/>
              <c:x val="3.3664053332426315E-2"/>
              <c:y val="8.279533855351593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5970144"/>
        <c:crosses val="autoZero"/>
        <c:crossBetween val="between"/>
      </c:valAx>
      <c:catAx>
        <c:axId val="336113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113736"/>
        <c:crosses val="autoZero"/>
        <c:auto val="1"/>
        <c:lblAlgn val="ctr"/>
        <c:lblOffset val="100"/>
        <c:noMultiLvlLbl val="0"/>
      </c:catAx>
      <c:valAx>
        <c:axId val="33611373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人/組・教員</a:t>
                </a:r>
              </a:p>
            </c:rich>
          </c:tx>
          <c:layout>
            <c:manualLayout>
              <c:xMode val="edge"/>
              <c:yMode val="edge"/>
              <c:x val="0.84500541017199859"/>
              <c:y val="8.33077977321800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3611335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914508256662299"/>
          <c:y val="0.82762176279689159"/>
          <c:w val="0.65528556320856546"/>
          <c:h val="0.137575152243900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HG丸ｺﾞｼｯｸM-PRO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資金総額に対する貸与額の割合</a:t>
            </a:r>
          </a:p>
        </c:rich>
      </c:tx>
      <c:layout>
        <c:manualLayout>
          <c:xMode val="edge"/>
          <c:yMode val="edge"/>
          <c:x val="0.21284960475458903"/>
          <c:y val="3.4602865153345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6928126473778"/>
          <c:y val="0.16737305450238193"/>
          <c:w val="0.85365989211746085"/>
          <c:h val="0.61797773795695843"/>
        </c:manualLayout>
      </c:layout>
      <c:barChart>
        <c:barDir val="col"/>
        <c:grouping val="clustered"/>
        <c:varyColors val="0"/>
        <c:ser>
          <c:idx val="0"/>
          <c:order val="0"/>
          <c:tx>
            <c:v>資金総額</c:v>
          </c:tx>
          <c:spPr>
            <a:solidFill>
              <a:schemeClr val="accent6">
                <a:lumMod val="60000"/>
                <a:lumOff val="4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'6-13'!$A$5:$A$11</c:f>
              <c:strCache>
                <c:ptCount val="7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令和２年度</c:v>
                </c:pt>
                <c:pt idx="4">
                  <c:v>令和３年度</c:v>
                </c:pt>
                <c:pt idx="5">
                  <c:v>令和４年度</c:v>
                </c:pt>
                <c:pt idx="6">
                  <c:v>令和５年度</c:v>
                </c:pt>
              </c:strCache>
            </c:strRef>
          </c:cat>
          <c:val>
            <c:numRef>
              <c:f>'6-13'!$J$5:$J$11</c:f>
              <c:numCache>
                <c:formatCode>#,##0_);[Red]\(#,##0\)</c:formatCode>
                <c:ptCount val="7"/>
                <c:pt idx="0">
                  <c:v>121992654</c:v>
                </c:pt>
                <c:pt idx="1">
                  <c:v>133347299</c:v>
                </c:pt>
                <c:pt idx="2">
                  <c:v>129526148</c:v>
                </c:pt>
                <c:pt idx="3">
                  <c:v>135953350</c:v>
                </c:pt>
                <c:pt idx="4">
                  <c:v>136732988</c:v>
                </c:pt>
                <c:pt idx="5">
                  <c:v>134886784</c:v>
                </c:pt>
                <c:pt idx="6">
                  <c:v>136819534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1-4662-AE5C-99C49CC4A845}"/>
            </c:ext>
          </c:extLst>
        </c:ser>
        <c:ser>
          <c:idx val="1"/>
          <c:order val="1"/>
          <c:tx>
            <c:v>貸与総額</c:v>
          </c:tx>
          <c:spPr>
            <a:solidFill>
              <a:schemeClr val="accent4">
                <a:lumMod val="75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'6-13'!$A$5:$A$11</c:f>
              <c:strCache>
                <c:ptCount val="7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令和２年度</c:v>
                </c:pt>
                <c:pt idx="4">
                  <c:v>令和３年度</c:v>
                </c:pt>
                <c:pt idx="5">
                  <c:v>令和４年度</c:v>
                </c:pt>
                <c:pt idx="6">
                  <c:v>令和５年度</c:v>
                </c:pt>
              </c:strCache>
            </c:strRef>
          </c:cat>
          <c:val>
            <c:numRef>
              <c:f>'6-13'!$M$5:$M$11</c:f>
              <c:numCache>
                <c:formatCode>#,##0_);[Red]\(#,##0\)</c:formatCode>
                <c:ptCount val="7"/>
                <c:pt idx="0">
                  <c:v>63356000</c:v>
                </c:pt>
                <c:pt idx="1">
                  <c:v>64255000</c:v>
                </c:pt>
                <c:pt idx="2">
                  <c:v>62165000</c:v>
                </c:pt>
                <c:pt idx="3">
                  <c:v>66450000</c:v>
                </c:pt>
                <c:pt idx="4">
                  <c:v>61800000</c:v>
                </c:pt>
                <c:pt idx="5">
                  <c:v>59075000</c:v>
                </c:pt>
                <c:pt idx="6">
                  <c:v>60075000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1-4662-AE5C-99C49CC4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66"/>
        <c:axId val="335772376"/>
        <c:axId val="335781376"/>
      </c:barChart>
      <c:catAx>
        <c:axId val="335772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 anchor="ctr" anchorCtr="1"/>
          <a:lstStyle/>
          <a:p>
            <a:pPr>
              <a:defRPr sz="900"/>
            </a:pPr>
            <a:endParaRPr lang="ja-JP"/>
          </a:p>
        </c:txPr>
        <c:crossAx val="33578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78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百万円</a:t>
                </a:r>
              </a:p>
            </c:rich>
          </c:tx>
          <c:layout>
            <c:manualLayout>
              <c:xMode val="edge"/>
              <c:yMode val="edge"/>
              <c:x val="1.815788191709174E-2"/>
              <c:y val="4.31061017298708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5772376"/>
        <c:crosses val="autoZero"/>
        <c:crossBetween val="between"/>
        <c:dispUnits>
          <c:builtInUnit val="million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77429722597486"/>
          <c:y val="0.16737779905013728"/>
          <c:w val="0.34788036058643418"/>
          <c:h val="7.48477048226643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HG丸ｺﾞｼｯｸM-PRO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sz="1400"/>
              <a:t>貸出状況の推移</a:t>
            </a:r>
          </a:p>
        </c:rich>
      </c:tx>
      <c:layout>
        <c:manualLayout>
          <c:xMode val="edge"/>
          <c:yMode val="edge"/>
          <c:x val="0.32677950729131833"/>
          <c:y val="2.97873401789688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260869565217391"/>
          <c:y val="0.13617021276595745"/>
          <c:w val="0.80173913043478262"/>
          <c:h val="0.74042553191489358"/>
        </c:manualLayout>
      </c:layout>
      <c:bar3DChart>
        <c:barDir val="bar"/>
        <c:grouping val="percentStacked"/>
        <c:varyColors val="0"/>
        <c:ser>
          <c:idx val="2"/>
          <c:order val="0"/>
          <c:tx>
            <c:v>償還済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'6-13'!$A$5:$A$11</c:f>
              <c:strCache>
                <c:ptCount val="7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令和２年度</c:v>
                </c:pt>
                <c:pt idx="4">
                  <c:v>令和３年度</c:v>
                </c:pt>
                <c:pt idx="5">
                  <c:v>令和４年度</c:v>
                </c:pt>
                <c:pt idx="6">
                  <c:v>令和５年度</c:v>
                </c:pt>
              </c:strCache>
            </c:strRef>
          </c:cat>
          <c:val>
            <c:numRef>
              <c:f>'6-13'!$E$5:$E$11</c:f>
              <c:numCache>
                <c:formatCode>General</c:formatCode>
                <c:ptCount val="7"/>
                <c:pt idx="0">
                  <c:v>233</c:v>
                </c:pt>
                <c:pt idx="1">
                  <c:v>241</c:v>
                </c:pt>
                <c:pt idx="2">
                  <c:v>249</c:v>
                </c:pt>
                <c:pt idx="3">
                  <c:v>255</c:v>
                </c:pt>
                <c:pt idx="4">
                  <c:v>263</c:v>
                </c:pt>
                <c:pt idx="5">
                  <c:v>268</c:v>
                </c:pt>
                <c:pt idx="6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E-4156-8B1F-CECC3A0E13B8}"/>
            </c:ext>
          </c:extLst>
        </c:ser>
        <c:ser>
          <c:idx val="0"/>
          <c:order val="1"/>
          <c:tx>
            <c:v>償還中</c:v>
          </c:tx>
          <c:spPr>
            <a:solidFill>
              <a:schemeClr val="accent6">
                <a:lumMod val="60000"/>
                <a:lumOff val="40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'6-13'!$A$5:$A$11</c:f>
              <c:strCache>
                <c:ptCount val="7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令和２年度</c:v>
                </c:pt>
                <c:pt idx="4">
                  <c:v>令和３年度</c:v>
                </c:pt>
                <c:pt idx="5">
                  <c:v>令和４年度</c:v>
                </c:pt>
                <c:pt idx="6">
                  <c:v>令和５年度</c:v>
                </c:pt>
              </c:strCache>
            </c:strRef>
          </c:cat>
          <c:val>
            <c:numRef>
              <c:f>'6-13'!$C$5:$C$11</c:f>
              <c:numCache>
                <c:formatCode>General</c:formatCode>
                <c:ptCount val="7"/>
                <c:pt idx="0">
                  <c:v>53</c:v>
                </c:pt>
                <c:pt idx="1">
                  <c:v>52</c:v>
                </c:pt>
                <c:pt idx="2">
                  <c:v>52</c:v>
                </c:pt>
                <c:pt idx="3">
                  <c:v>49</c:v>
                </c:pt>
                <c:pt idx="4">
                  <c:v>50</c:v>
                </c:pt>
                <c:pt idx="5">
                  <c:v>49</c:v>
                </c:pt>
                <c:pt idx="6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E-4156-8B1F-CECC3A0E13B8}"/>
            </c:ext>
          </c:extLst>
        </c:ser>
        <c:ser>
          <c:idx val="1"/>
          <c:order val="2"/>
          <c:tx>
            <c:v>貸与中</c:v>
          </c:tx>
          <c:spPr>
            <a:solidFill>
              <a:schemeClr val="accent2">
                <a:lumMod val="75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'6-13'!$A$5:$A$11</c:f>
              <c:strCache>
                <c:ptCount val="7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令和２年度</c:v>
                </c:pt>
                <c:pt idx="4">
                  <c:v>令和３年度</c:v>
                </c:pt>
                <c:pt idx="5">
                  <c:v>令和４年度</c:v>
                </c:pt>
                <c:pt idx="6">
                  <c:v>令和５年度</c:v>
                </c:pt>
              </c:strCache>
            </c:strRef>
          </c:cat>
          <c:val>
            <c:numRef>
              <c:f>'6-13'!$D$5:$D$11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25</c:v>
                </c:pt>
                <c:pt idx="3">
                  <c:v>23</c:v>
                </c:pt>
                <c:pt idx="4">
                  <c:v>17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DE-4156-8B1F-CECC3A0E1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50"/>
        <c:shape val="cylinder"/>
        <c:axId val="254667640"/>
        <c:axId val="335927648"/>
        <c:axId val="0"/>
      </c:bar3DChart>
      <c:catAx>
        <c:axId val="25466764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720000" vert="horz"/>
          <a:lstStyle/>
          <a:p>
            <a:pPr>
              <a:defRPr sz="900"/>
            </a:pPr>
            <a:endParaRPr lang="ja-JP"/>
          </a:p>
        </c:txPr>
        <c:crossAx val="33592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5927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254667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354062161148777"/>
          <c:y val="0.14845551104357571"/>
          <c:w val="0.38176182369095757"/>
          <c:h val="7.4538763794876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aseline="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GPｺﾞｼｯｸM" panose="020B0600000000000000" pitchFamily="50" charset="-128"/>
          <a:ea typeface="HGPｺﾞｼｯｸM" panose="020B0600000000000000" pitchFamily="50" charset="-128"/>
          <a:cs typeface="HG丸ｺﾞｼｯｸM-PRO"/>
        </a:defRPr>
      </a:pPr>
      <a:endParaRPr lang="ja-JP"/>
    </a:p>
  </c:txPr>
  <c:printSettings>
    <c:headerFooter alignWithMargins="0"/>
    <c:pageMargins b="0.78740157480314965" l="0.78740157480314965" r="0.78740157480314965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14</xdr:row>
      <xdr:rowOff>28574</xdr:rowOff>
    </xdr:from>
    <xdr:to>
      <xdr:col>6</xdr:col>
      <xdr:colOff>333375</xdr:colOff>
      <xdr:row>27</xdr:row>
      <xdr:rowOff>152399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F95356-82C6-4E76-AB7E-209CDA167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481965</xdr:colOff>
      <xdr:row>14</xdr:row>
      <xdr:rowOff>45720</xdr:rowOff>
    </xdr:from>
    <xdr:to>
      <xdr:col>12</xdr:col>
      <xdr:colOff>434340</xdr:colOff>
      <xdr:row>28</xdr:row>
      <xdr:rowOff>106680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8C42C19-B81E-42C8-9F3D-209648A0F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</xdr:colOff>
      <xdr:row>12</xdr:row>
      <xdr:rowOff>59055</xdr:rowOff>
    </xdr:from>
    <xdr:to>
      <xdr:col>5</xdr:col>
      <xdr:colOff>556260</xdr:colOff>
      <xdr:row>27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F06536-56BF-40B2-890D-0E632E3B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899160</xdr:colOff>
      <xdr:row>12</xdr:row>
      <xdr:rowOff>53340</xdr:rowOff>
    </xdr:from>
    <xdr:to>
      <xdr:col>9</xdr:col>
      <xdr:colOff>792480</xdr:colOff>
      <xdr:row>27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2FB9BF-10A9-4EF9-944C-BA00107D7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8BD6-6CE9-4437-BF6C-6D3195B82795}">
  <dimension ref="A1:O33"/>
  <sheetViews>
    <sheetView view="pageBreakPreview" zoomScaleNormal="60" zoomScaleSheetLayoutView="100" workbookViewId="0">
      <selection activeCell="O23" sqref="O23"/>
    </sheetView>
  </sheetViews>
  <sheetFormatPr defaultColWidth="9" defaultRowHeight="13.2" x14ac:dyDescent="0.2"/>
  <cols>
    <col min="1" max="1" width="10" style="52" customWidth="1"/>
    <col min="2" max="14" width="11.21875" style="52" customWidth="1"/>
    <col min="15" max="16384" width="9" style="52"/>
  </cols>
  <sheetData>
    <row r="1" spans="1:15" ht="19.2" x14ac:dyDescent="0.2">
      <c r="A1" s="198" t="s">
        <v>236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5" x14ac:dyDescent="0.2">
      <c r="M2" s="63" t="s">
        <v>237</v>
      </c>
    </row>
    <row r="3" spans="1:15" x14ac:dyDescent="0.2">
      <c r="A3" s="199" t="s">
        <v>238</v>
      </c>
      <c r="B3" s="199" t="s">
        <v>239</v>
      </c>
      <c r="C3" s="199"/>
      <c r="D3" s="199"/>
      <c r="E3" s="199" t="s">
        <v>240</v>
      </c>
      <c r="F3" s="199"/>
      <c r="G3" s="199" t="s">
        <v>241</v>
      </c>
      <c r="H3" s="199"/>
      <c r="I3" s="200" t="s">
        <v>242</v>
      </c>
      <c r="J3" s="54" t="s">
        <v>243</v>
      </c>
      <c r="K3" s="54" t="s">
        <v>244</v>
      </c>
      <c r="L3" s="54" t="s">
        <v>245</v>
      </c>
      <c r="M3" s="54" t="s">
        <v>246</v>
      </c>
    </row>
    <row r="4" spans="1:15" x14ac:dyDescent="0.2">
      <c r="A4" s="199"/>
      <c r="B4" s="55" t="s">
        <v>247</v>
      </c>
      <c r="C4" s="55" t="s">
        <v>211</v>
      </c>
      <c r="D4" s="55" t="s">
        <v>212</v>
      </c>
      <c r="E4" s="55" t="s">
        <v>248</v>
      </c>
      <c r="F4" s="55" t="s">
        <v>249</v>
      </c>
      <c r="G4" s="55" t="s">
        <v>250</v>
      </c>
      <c r="H4" s="55" t="s">
        <v>251</v>
      </c>
      <c r="I4" s="200"/>
      <c r="J4" s="56" t="s">
        <v>251</v>
      </c>
      <c r="K4" s="56" t="s">
        <v>252</v>
      </c>
      <c r="L4" s="57" t="s">
        <v>253</v>
      </c>
      <c r="M4" s="57" t="s">
        <v>253</v>
      </c>
    </row>
    <row r="5" spans="1:15" ht="22.05" customHeight="1" x14ac:dyDescent="0.2">
      <c r="A5" s="98" t="s">
        <v>254</v>
      </c>
      <c r="B5" s="162">
        <f t="shared" ref="B5:B10" si="0">C5+D5</f>
        <v>147</v>
      </c>
      <c r="C5" s="162">
        <v>69</v>
      </c>
      <c r="D5" s="162">
        <v>78</v>
      </c>
      <c r="E5" s="162">
        <v>2</v>
      </c>
      <c r="F5" s="162">
        <v>59</v>
      </c>
      <c r="G5" s="162">
        <v>3</v>
      </c>
      <c r="H5" s="162">
        <v>88</v>
      </c>
      <c r="I5" s="162">
        <v>7</v>
      </c>
      <c r="J5" s="163">
        <f>B5/(E5+G5)</f>
        <v>29.4</v>
      </c>
      <c r="K5" s="163">
        <f t="shared" ref="K5:K10" si="1">B5/I5</f>
        <v>21</v>
      </c>
      <c r="L5" s="64">
        <v>1404</v>
      </c>
      <c r="M5" s="64">
        <v>3544</v>
      </c>
      <c r="O5" s="52">
        <v>7</v>
      </c>
    </row>
    <row r="6" spans="1:15" ht="22.05" customHeight="1" x14ac:dyDescent="0.2">
      <c r="A6" s="99" t="s">
        <v>255</v>
      </c>
      <c r="B6" s="164">
        <f t="shared" si="0"/>
        <v>131</v>
      </c>
      <c r="C6" s="164">
        <v>65</v>
      </c>
      <c r="D6" s="164">
        <v>66</v>
      </c>
      <c r="E6" s="164">
        <v>2</v>
      </c>
      <c r="F6" s="164">
        <v>57</v>
      </c>
      <c r="G6" s="164">
        <v>3</v>
      </c>
      <c r="H6" s="164">
        <v>74</v>
      </c>
      <c r="I6" s="164">
        <v>6</v>
      </c>
      <c r="J6" s="165">
        <f t="shared" ref="J6:J10" si="2">B6/(E6+G6)</f>
        <v>26.2</v>
      </c>
      <c r="K6" s="165">
        <f t="shared" si="1"/>
        <v>21.833333333333332</v>
      </c>
      <c r="L6" s="65">
        <v>1404</v>
      </c>
      <c r="M6" s="65">
        <v>3544</v>
      </c>
      <c r="O6" s="52">
        <v>7</v>
      </c>
    </row>
    <row r="7" spans="1:15" ht="22.05" customHeight="1" x14ac:dyDescent="0.2">
      <c r="A7" s="99" t="s">
        <v>256</v>
      </c>
      <c r="B7" s="164">
        <f t="shared" si="0"/>
        <v>113</v>
      </c>
      <c r="C7" s="164">
        <v>57</v>
      </c>
      <c r="D7" s="164">
        <v>56</v>
      </c>
      <c r="E7" s="164">
        <v>2</v>
      </c>
      <c r="F7" s="164">
        <v>45</v>
      </c>
      <c r="G7" s="164">
        <v>3</v>
      </c>
      <c r="H7" s="164">
        <v>68</v>
      </c>
      <c r="I7" s="164">
        <v>7</v>
      </c>
      <c r="J7" s="165">
        <f t="shared" si="2"/>
        <v>22.6</v>
      </c>
      <c r="K7" s="165">
        <f t="shared" si="1"/>
        <v>16.142857142857142</v>
      </c>
      <c r="L7" s="65">
        <v>1404</v>
      </c>
      <c r="M7" s="65">
        <v>3544</v>
      </c>
      <c r="O7" s="52">
        <v>7</v>
      </c>
    </row>
    <row r="8" spans="1:15" ht="22.05" customHeight="1" x14ac:dyDescent="0.2">
      <c r="A8" s="99" t="s">
        <v>257</v>
      </c>
      <c r="B8" s="164">
        <f t="shared" si="0"/>
        <v>96</v>
      </c>
      <c r="C8" s="164">
        <v>54</v>
      </c>
      <c r="D8" s="164">
        <v>42</v>
      </c>
      <c r="E8" s="164">
        <v>2</v>
      </c>
      <c r="F8" s="164">
        <v>35</v>
      </c>
      <c r="G8" s="164">
        <v>2</v>
      </c>
      <c r="H8" s="164">
        <v>61</v>
      </c>
      <c r="I8" s="164">
        <v>6</v>
      </c>
      <c r="J8" s="165">
        <f t="shared" si="2"/>
        <v>24</v>
      </c>
      <c r="K8" s="165">
        <f t="shared" si="1"/>
        <v>16</v>
      </c>
      <c r="L8" s="65">
        <v>1404</v>
      </c>
      <c r="M8" s="65">
        <v>3544</v>
      </c>
      <c r="O8" s="52">
        <v>7</v>
      </c>
    </row>
    <row r="9" spans="1:15" ht="22.05" customHeight="1" x14ac:dyDescent="0.2">
      <c r="A9" s="99" t="s">
        <v>258</v>
      </c>
      <c r="B9" s="164">
        <f t="shared" si="0"/>
        <v>82</v>
      </c>
      <c r="C9" s="164">
        <v>50</v>
      </c>
      <c r="D9" s="164">
        <v>32</v>
      </c>
      <c r="E9" s="164">
        <v>2</v>
      </c>
      <c r="F9" s="164">
        <v>34</v>
      </c>
      <c r="G9" s="164">
        <v>2</v>
      </c>
      <c r="H9" s="164">
        <v>48</v>
      </c>
      <c r="I9" s="164">
        <v>8</v>
      </c>
      <c r="J9" s="165">
        <f t="shared" si="2"/>
        <v>20.5</v>
      </c>
      <c r="K9" s="165">
        <f t="shared" si="1"/>
        <v>10.25</v>
      </c>
      <c r="L9" s="65">
        <v>1404</v>
      </c>
      <c r="M9" s="65">
        <v>3544</v>
      </c>
      <c r="O9" s="52">
        <v>6</v>
      </c>
    </row>
    <row r="10" spans="1:15" ht="22.05" customHeight="1" x14ac:dyDescent="0.2">
      <c r="A10" s="100" t="s">
        <v>259</v>
      </c>
      <c r="B10" s="166">
        <f t="shared" si="0"/>
        <v>70</v>
      </c>
      <c r="C10" s="166">
        <v>44</v>
      </c>
      <c r="D10" s="166">
        <v>26</v>
      </c>
      <c r="E10" s="166">
        <v>1</v>
      </c>
      <c r="F10" s="166">
        <v>25</v>
      </c>
      <c r="G10" s="166">
        <v>2</v>
      </c>
      <c r="H10" s="166">
        <v>45</v>
      </c>
      <c r="I10" s="166">
        <v>5</v>
      </c>
      <c r="J10" s="167">
        <f t="shared" si="2"/>
        <v>23.333333333333332</v>
      </c>
      <c r="K10" s="167">
        <f t="shared" si="1"/>
        <v>14</v>
      </c>
      <c r="L10" s="66">
        <v>1404</v>
      </c>
      <c r="M10" s="66">
        <v>3544</v>
      </c>
      <c r="O10" s="52">
        <v>6</v>
      </c>
    </row>
    <row r="11" spans="1:15" x14ac:dyDescent="0.2">
      <c r="M11" s="53" t="s">
        <v>260</v>
      </c>
    </row>
    <row r="12" spans="1:15" x14ac:dyDescent="0.2">
      <c r="M12" s="58"/>
    </row>
    <row r="19" ht="18.899999999999999" customHeight="1" x14ac:dyDescent="0.2"/>
    <row r="20" ht="18.899999999999999" customHeight="1" x14ac:dyDescent="0.2"/>
    <row r="21" ht="18.899999999999999" customHeight="1" x14ac:dyDescent="0.2"/>
    <row r="22" ht="18.899999999999999" customHeight="1" x14ac:dyDescent="0.2"/>
    <row r="23" ht="18.899999999999999" customHeight="1" x14ac:dyDescent="0.2"/>
    <row r="24" ht="18.899999999999999" customHeight="1" x14ac:dyDescent="0.2"/>
    <row r="25" ht="18.899999999999999" customHeight="1" x14ac:dyDescent="0.2"/>
    <row r="26" ht="18.899999999999999" customHeight="1" x14ac:dyDescent="0.2"/>
    <row r="27" ht="18.899999999999999" customHeight="1" x14ac:dyDescent="0.2"/>
    <row r="28" ht="18.899999999999999" customHeight="1" x14ac:dyDescent="0.2"/>
    <row r="29" ht="18.899999999999999" customHeight="1" x14ac:dyDescent="0.2"/>
    <row r="30" ht="18.899999999999999" customHeight="1" x14ac:dyDescent="0.2"/>
    <row r="31" ht="18.899999999999999" customHeight="1" x14ac:dyDescent="0.2"/>
    <row r="32" ht="18.899999999999999" customHeight="1" x14ac:dyDescent="0.2"/>
    <row r="33" ht="18.899999999999999" customHeight="1" x14ac:dyDescent="0.2"/>
  </sheetData>
  <mergeCells count="6">
    <mergeCell ref="A1:M1"/>
    <mergeCell ref="A3:A4"/>
    <mergeCell ref="B3:D3"/>
    <mergeCell ref="E3:F3"/>
    <mergeCell ref="G3:H3"/>
    <mergeCell ref="I3:I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A9DBA-F9A1-4E0D-8AE0-A9C09345A4DA}">
  <dimension ref="A1:V22"/>
  <sheetViews>
    <sheetView view="pageBreakPreview" zoomScaleNormal="55" zoomScaleSheetLayoutView="100" workbookViewId="0">
      <selection activeCell="K23" sqref="K23"/>
    </sheetView>
  </sheetViews>
  <sheetFormatPr defaultColWidth="9" defaultRowHeight="13.2" x14ac:dyDescent="0.2"/>
  <cols>
    <col min="1" max="1" width="9" style="1"/>
    <col min="2" max="2" width="6.21875" style="1" customWidth="1"/>
    <col min="3" max="22" width="5.77734375" style="1" customWidth="1"/>
    <col min="23" max="16384" width="9" style="1"/>
  </cols>
  <sheetData>
    <row r="1" spans="1:22" ht="27.6" customHeight="1" x14ac:dyDescent="0.2">
      <c r="A1" s="201" t="s">
        <v>299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pans="1:22" ht="18" customHeight="1" x14ac:dyDescent="0.2">
      <c r="V2" s="139" t="s">
        <v>300</v>
      </c>
    </row>
    <row r="3" spans="1:22" ht="20.100000000000001" customHeight="1" x14ac:dyDescent="0.2">
      <c r="A3" s="202" t="s">
        <v>301</v>
      </c>
      <c r="B3" s="206" t="s">
        <v>302</v>
      </c>
      <c r="C3" s="206"/>
      <c r="D3" s="206"/>
      <c r="E3" s="202" t="s">
        <v>221</v>
      </c>
      <c r="F3" s="202"/>
      <c r="G3" s="202"/>
      <c r="H3" s="202" t="s">
        <v>222</v>
      </c>
      <c r="I3" s="202"/>
      <c r="J3" s="202"/>
      <c r="K3" s="202" t="s">
        <v>223</v>
      </c>
      <c r="L3" s="202"/>
      <c r="M3" s="202"/>
      <c r="N3" s="202" t="s">
        <v>303</v>
      </c>
      <c r="O3" s="202"/>
      <c r="P3" s="202"/>
      <c r="Q3" s="202" t="s">
        <v>304</v>
      </c>
      <c r="R3" s="202"/>
      <c r="S3" s="202"/>
      <c r="T3" s="202" t="s">
        <v>305</v>
      </c>
      <c r="U3" s="202"/>
      <c r="V3" s="202"/>
    </row>
    <row r="4" spans="1:22" ht="20.100000000000001" customHeight="1" x14ac:dyDescent="0.2">
      <c r="A4" s="202"/>
      <c r="B4" s="104" t="s">
        <v>306</v>
      </c>
      <c r="C4" s="141" t="s">
        <v>211</v>
      </c>
      <c r="D4" s="142" t="s">
        <v>212</v>
      </c>
      <c r="E4" s="102" t="s">
        <v>306</v>
      </c>
      <c r="F4" s="149" t="s">
        <v>211</v>
      </c>
      <c r="G4" s="150" t="s">
        <v>212</v>
      </c>
      <c r="H4" s="102" t="s">
        <v>306</v>
      </c>
      <c r="I4" s="149" t="s">
        <v>211</v>
      </c>
      <c r="J4" s="150" t="s">
        <v>212</v>
      </c>
      <c r="K4" s="102" t="s">
        <v>306</v>
      </c>
      <c r="L4" s="149" t="s">
        <v>211</v>
      </c>
      <c r="M4" s="150" t="s">
        <v>212</v>
      </c>
      <c r="N4" s="102" t="s">
        <v>306</v>
      </c>
      <c r="O4" s="149" t="s">
        <v>211</v>
      </c>
      <c r="P4" s="150" t="s">
        <v>212</v>
      </c>
      <c r="Q4" s="102" t="s">
        <v>306</v>
      </c>
      <c r="R4" s="149" t="s">
        <v>211</v>
      </c>
      <c r="S4" s="150" t="s">
        <v>212</v>
      </c>
      <c r="T4" s="102" t="s">
        <v>306</v>
      </c>
      <c r="U4" s="149" t="s">
        <v>211</v>
      </c>
      <c r="V4" s="150" t="s">
        <v>212</v>
      </c>
    </row>
    <row r="5" spans="1:22" ht="22.95" customHeight="1" x14ac:dyDescent="0.2">
      <c r="A5" s="136" t="s">
        <v>307</v>
      </c>
      <c r="B5" s="86">
        <f>SUM(C5:D5)</f>
        <v>153</v>
      </c>
      <c r="C5" s="143">
        <f>SUM(F5,I5,L5,O5,R5,U5)</f>
        <v>85</v>
      </c>
      <c r="D5" s="144">
        <f>SUM(G5,J5,M5,P5,S5,V5)</f>
        <v>68</v>
      </c>
      <c r="E5" s="112">
        <f>SUM(F5:G5)</f>
        <v>33</v>
      </c>
      <c r="F5" s="151">
        <v>19</v>
      </c>
      <c r="G5" s="152">
        <v>14</v>
      </c>
      <c r="H5" s="112">
        <f t="shared" ref="H5:H20" si="0">SUM(I5:J5)</f>
        <v>26</v>
      </c>
      <c r="I5" s="151">
        <v>18</v>
      </c>
      <c r="J5" s="152">
        <v>8</v>
      </c>
      <c r="K5" s="112">
        <f t="shared" ref="K5:K20" si="1">SUM(L5:M5)</f>
        <v>25</v>
      </c>
      <c r="L5" s="151">
        <v>12</v>
      </c>
      <c r="M5" s="152">
        <v>13</v>
      </c>
      <c r="N5" s="112">
        <f t="shared" ref="N5:N20" si="2">SUM(O5:P5)</f>
        <v>26</v>
      </c>
      <c r="O5" s="151">
        <v>13</v>
      </c>
      <c r="P5" s="152">
        <v>13</v>
      </c>
      <c r="Q5" s="112">
        <f t="shared" ref="Q5:Q19" si="3">SUM(R5:S5)</f>
        <v>19</v>
      </c>
      <c r="R5" s="151">
        <v>12</v>
      </c>
      <c r="S5" s="152">
        <v>7</v>
      </c>
      <c r="T5" s="112">
        <f t="shared" ref="T5:T19" si="4">SUM(U5:V5)</f>
        <v>24</v>
      </c>
      <c r="U5" s="151">
        <v>11</v>
      </c>
      <c r="V5" s="152">
        <v>13</v>
      </c>
    </row>
    <row r="6" spans="1:22" ht="22.95" customHeight="1" x14ac:dyDescent="0.2">
      <c r="A6" s="137" t="s">
        <v>308</v>
      </c>
      <c r="B6" s="90">
        <f>SUM(C6:D6)</f>
        <v>94</v>
      </c>
      <c r="C6" s="145">
        <f>SUM(F6,I6,L6,O6,R6,U6)</f>
        <v>47</v>
      </c>
      <c r="D6" s="146">
        <f>SUM(G6,J6,M6,P6,S6,V6)</f>
        <v>47</v>
      </c>
      <c r="E6" s="113">
        <f t="shared" ref="E6:E19" si="5">SUM(F6:G6)</f>
        <v>15</v>
      </c>
      <c r="F6" s="153">
        <v>9</v>
      </c>
      <c r="G6" s="154">
        <v>6</v>
      </c>
      <c r="H6" s="113">
        <f t="shared" si="0"/>
        <v>16</v>
      </c>
      <c r="I6" s="153">
        <v>12</v>
      </c>
      <c r="J6" s="154">
        <v>4</v>
      </c>
      <c r="K6" s="113">
        <f t="shared" si="1"/>
        <v>14</v>
      </c>
      <c r="L6" s="153">
        <v>6</v>
      </c>
      <c r="M6" s="154">
        <v>8</v>
      </c>
      <c r="N6" s="113">
        <f t="shared" si="2"/>
        <v>15</v>
      </c>
      <c r="O6" s="153">
        <v>5</v>
      </c>
      <c r="P6" s="154">
        <v>10</v>
      </c>
      <c r="Q6" s="113">
        <f t="shared" si="3"/>
        <v>15</v>
      </c>
      <c r="R6" s="153">
        <v>10</v>
      </c>
      <c r="S6" s="154">
        <v>5</v>
      </c>
      <c r="T6" s="113">
        <f t="shared" si="4"/>
        <v>19</v>
      </c>
      <c r="U6" s="153">
        <v>5</v>
      </c>
      <c r="V6" s="154">
        <v>14</v>
      </c>
    </row>
    <row r="7" spans="1:22" ht="22.95" customHeight="1" x14ac:dyDescent="0.2">
      <c r="A7" s="137" t="s">
        <v>309</v>
      </c>
      <c r="B7" s="90">
        <f>SUM(C7:D7)</f>
        <v>77</v>
      </c>
      <c r="C7" s="145">
        <f t="shared" ref="C7:D20" si="6">SUM(F7,I7,L7,O7,R7,U7)</f>
        <v>42</v>
      </c>
      <c r="D7" s="146">
        <f t="shared" si="6"/>
        <v>35</v>
      </c>
      <c r="E7" s="113">
        <f t="shared" si="5"/>
        <v>12</v>
      </c>
      <c r="F7" s="153">
        <v>8</v>
      </c>
      <c r="G7" s="154">
        <v>4</v>
      </c>
      <c r="H7" s="113">
        <f t="shared" si="0"/>
        <v>11</v>
      </c>
      <c r="I7" s="153">
        <v>6</v>
      </c>
      <c r="J7" s="154">
        <v>5</v>
      </c>
      <c r="K7" s="113">
        <f t="shared" si="1"/>
        <v>15</v>
      </c>
      <c r="L7" s="153">
        <v>9</v>
      </c>
      <c r="M7" s="154">
        <v>6</v>
      </c>
      <c r="N7" s="113">
        <f t="shared" si="2"/>
        <v>14</v>
      </c>
      <c r="O7" s="153">
        <v>8</v>
      </c>
      <c r="P7" s="154">
        <v>6</v>
      </c>
      <c r="Q7" s="113">
        <f t="shared" si="3"/>
        <v>10</v>
      </c>
      <c r="R7" s="153">
        <v>4</v>
      </c>
      <c r="S7" s="154">
        <v>6</v>
      </c>
      <c r="T7" s="113">
        <f t="shared" si="4"/>
        <v>15</v>
      </c>
      <c r="U7" s="153">
        <v>7</v>
      </c>
      <c r="V7" s="154">
        <v>8</v>
      </c>
    </row>
    <row r="8" spans="1:22" ht="22.95" customHeight="1" x14ac:dyDescent="0.2">
      <c r="A8" s="137" t="s">
        <v>79</v>
      </c>
      <c r="B8" s="90">
        <f t="shared" ref="B8:B20" si="7">SUM(C8:D8)</f>
        <v>49</v>
      </c>
      <c r="C8" s="145">
        <f t="shared" si="6"/>
        <v>21</v>
      </c>
      <c r="D8" s="146">
        <f t="shared" si="6"/>
        <v>28</v>
      </c>
      <c r="E8" s="113">
        <f t="shared" si="5"/>
        <v>8</v>
      </c>
      <c r="F8" s="153">
        <v>4</v>
      </c>
      <c r="G8" s="154">
        <v>4</v>
      </c>
      <c r="H8" s="113">
        <f t="shared" si="0"/>
        <v>7</v>
      </c>
      <c r="I8" s="153">
        <v>3</v>
      </c>
      <c r="J8" s="154">
        <v>4</v>
      </c>
      <c r="K8" s="113">
        <f t="shared" si="1"/>
        <v>10</v>
      </c>
      <c r="L8" s="153">
        <v>2</v>
      </c>
      <c r="M8" s="154">
        <v>8</v>
      </c>
      <c r="N8" s="113">
        <f t="shared" si="2"/>
        <v>7</v>
      </c>
      <c r="O8" s="153">
        <v>3</v>
      </c>
      <c r="P8" s="154">
        <v>4</v>
      </c>
      <c r="Q8" s="113">
        <f t="shared" si="3"/>
        <v>5</v>
      </c>
      <c r="R8" s="153">
        <v>3</v>
      </c>
      <c r="S8" s="154">
        <v>2</v>
      </c>
      <c r="T8" s="113">
        <f t="shared" si="4"/>
        <v>12</v>
      </c>
      <c r="U8" s="153">
        <v>6</v>
      </c>
      <c r="V8" s="154">
        <v>6</v>
      </c>
    </row>
    <row r="9" spans="1:22" ht="22.95" customHeight="1" x14ac:dyDescent="0.2">
      <c r="A9" s="137" t="s">
        <v>97</v>
      </c>
      <c r="B9" s="90">
        <f t="shared" si="7"/>
        <v>43</v>
      </c>
      <c r="C9" s="145">
        <f t="shared" si="6"/>
        <v>28</v>
      </c>
      <c r="D9" s="146">
        <f t="shared" si="6"/>
        <v>15</v>
      </c>
      <c r="E9" s="113">
        <f t="shared" si="5"/>
        <v>9</v>
      </c>
      <c r="F9" s="153">
        <v>6</v>
      </c>
      <c r="G9" s="154">
        <v>3</v>
      </c>
      <c r="H9" s="113">
        <f t="shared" si="0"/>
        <v>5</v>
      </c>
      <c r="I9" s="153">
        <v>1</v>
      </c>
      <c r="J9" s="154">
        <v>4</v>
      </c>
      <c r="K9" s="113">
        <f t="shared" si="1"/>
        <v>6</v>
      </c>
      <c r="L9" s="153">
        <v>4</v>
      </c>
      <c r="M9" s="154">
        <v>2</v>
      </c>
      <c r="N9" s="113">
        <f t="shared" si="2"/>
        <v>9</v>
      </c>
      <c r="O9" s="153">
        <v>9</v>
      </c>
      <c r="P9" s="154">
        <v>0</v>
      </c>
      <c r="Q9" s="113">
        <f t="shared" si="3"/>
        <v>8</v>
      </c>
      <c r="R9" s="153">
        <v>3</v>
      </c>
      <c r="S9" s="154">
        <v>5</v>
      </c>
      <c r="T9" s="113">
        <f t="shared" si="4"/>
        <v>6</v>
      </c>
      <c r="U9" s="153">
        <v>5</v>
      </c>
      <c r="V9" s="154">
        <v>1</v>
      </c>
    </row>
    <row r="10" spans="1:22" ht="22.95" customHeight="1" x14ac:dyDescent="0.2">
      <c r="A10" s="137" t="s">
        <v>310</v>
      </c>
      <c r="B10" s="90">
        <f t="shared" si="7"/>
        <v>358</v>
      </c>
      <c r="C10" s="145">
        <f t="shared" si="6"/>
        <v>166</v>
      </c>
      <c r="D10" s="146">
        <f t="shared" si="6"/>
        <v>192</v>
      </c>
      <c r="E10" s="113">
        <f t="shared" si="5"/>
        <v>54</v>
      </c>
      <c r="F10" s="153">
        <v>21</v>
      </c>
      <c r="G10" s="154">
        <v>33</v>
      </c>
      <c r="H10" s="113">
        <f t="shared" si="0"/>
        <v>48</v>
      </c>
      <c r="I10" s="153">
        <v>24</v>
      </c>
      <c r="J10" s="154">
        <v>24</v>
      </c>
      <c r="K10" s="113">
        <f t="shared" si="1"/>
        <v>54</v>
      </c>
      <c r="L10" s="153">
        <v>34</v>
      </c>
      <c r="M10" s="154">
        <v>20</v>
      </c>
      <c r="N10" s="113">
        <f t="shared" si="2"/>
        <v>70</v>
      </c>
      <c r="O10" s="153">
        <v>23</v>
      </c>
      <c r="P10" s="154">
        <v>47</v>
      </c>
      <c r="Q10" s="113">
        <f t="shared" si="3"/>
        <v>71</v>
      </c>
      <c r="R10" s="153">
        <v>31</v>
      </c>
      <c r="S10" s="154">
        <v>40</v>
      </c>
      <c r="T10" s="113">
        <f t="shared" si="4"/>
        <v>61</v>
      </c>
      <c r="U10" s="153">
        <v>33</v>
      </c>
      <c r="V10" s="154">
        <v>28</v>
      </c>
    </row>
    <row r="11" spans="1:22" ht="22.95" customHeight="1" x14ac:dyDescent="0.2">
      <c r="A11" s="137" t="s">
        <v>311</v>
      </c>
      <c r="B11" s="90">
        <f t="shared" si="7"/>
        <v>59</v>
      </c>
      <c r="C11" s="145">
        <f t="shared" si="6"/>
        <v>29</v>
      </c>
      <c r="D11" s="146">
        <f t="shared" si="6"/>
        <v>30</v>
      </c>
      <c r="E11" s="113">
        <f t="shared" si="5"/>
        <v>14</v>
      </c>
      <c r="F11" s="153">
        <v>8</v>
      </c>
      <c r="G11" s="154">
        <v>6</v>
      </c>
      <c r="H11" s="113">
        <f t="shared" si="0"/>
        <v>12</v>
      </c>
      <c r="I11" s="153">
        <v>3</v>
      </c>
      <c r="J11" s="154">
        <v>9</v>
      </c>
      <c r="K11" s="113">
        <f t="shared" si="1"/>
        <v>11</v>
      </c>
      <c r="L11" s="153">
        <v>6</v>
      </c>
      <c r="M11" s="154">
        <v>5</v>
      </c>
      <c r="N11" s="113">
        <f t="shared" si="2"/>
        <v>4</v>
      </c>
      <c r="O11" s="153">
        <v>3</v>
      </c>
      <c r="P11" s="154">
        <v>1</v>
      </c>
      <c r="Q11" s="113">
        <f t="shared" si="3"/>
        <v>11</v>
      </c>
      <c r="R11" s="153">
        <v>7</v>
      </c>
      <c r="S11" s="154">
        <v>4</v>
      </c>
      <c r="T11" s="113">
        <f t="shared" si="4"/>
        <v>7</v>
      </c>
      <c r="U11" s="153">
        <v>2</v>
      </c>
      <c r="V11" s="154">
        <v>5</v>
      </c>
    </row>
    <row r="12" spans="1:22" ht="22.95" customHeight="1" x14ac:dyDescent="0.2">
      <c r="A12" s="137" t="s">
        <v>135</v>
      </c>
      <c r="B12" s="90">
        <f t="shared" si="7"/>
        <v>13</v>
      </c>
      <c r="C12" s="145">
        <f t="shared" si="6"/>
        <v>2</v>
      </c>
      <c r="D12" s="146">
        <f t="shared" si="6"/>
        <v>11</v>
      </c>
      <c r="E12" s="113">
        <f t="shared" si="5"/>
        <v>1</v>
      </c>
      <c r="F12" s="153">
        <v>1</v>
      </c>
      <c r="G12" s="154">
        <v>0</v>
      </c>
      <c r="H12" s="113">
        <f t="shared" si="0"/>
        <v>2</v>
      </c>
      <c r="I12" s="153">
        <v>1</v>
      </c>
      <c r="J12" s="154">
        <v>1</v>
      </c>
      <c r="K12" s="113">
        <f t="shared" si="1"/>
        <v>2</v>
      </c>
      <c r="L12" s="158" t="s">
        <v>334</v>
      </c>
      <c r="M12" s="154">
        <v>2</v>
      </c>
      <c r="N12" s="113">
        <f t="shared" si="2"/>
        <v>1</v>
      </c>
      <c r="O12" s="158" t="s">
        <v>334</v>
      </c>
      <c r="P12" s="154">
        <v>1</v>
      </c>
      <c r="Q12" s="113">
        <f t="shared" si="3"/>
        <v>4</v>
      </c>
      <c r="R12" s="158" t="s">
        <v>334</v>
      </c>
      <c r="S12" s="154">
        <v>4</v>
      </c>
      <c r="T12" s="113">
        <f t="shared" si="4"/>
        <v>3</v>
      </c>
      <c r="U12" s="158" t="s">
        <v>334</v>
      </c>
      <c r="V12" s="154">
        <v>3</v>
      </c>
    </row>
    <row r="13" spans="1:22" ht="22.95" customHeight="1" x14ac:dyDescent="0.2">
      <c r="A13" s="137" t="s">
        <v>312</v>
      </c>
      <c r="B13" s="90">
        <f t="shared" si="7"/>
        <v>17</v>
      </c>
      <c r="C13" s="145">
        <f t="shared" si="6"/>
        <v>10</v>
      </c>
      <c r="D13" s="146">
        <f t="shared" si="6"/>
        <v>7</v>
      </c>
      <c r="E13" s="113">
        <f t="shared" si="5"/>
        <v>6</v>
      </c>
      <c r="F13" s="153">
        <v>5</v>
      </c>
      <c r="G13" s="154">
        <v>1</v>
      </c>
      <c r="H13" s="113">
        <f t="shared" si="0"/>
        <v>3</v>
      </c>
      <c r="I13" s="153">
        <v>2</v>
      </c>
      <c r="J13" s="154">
        <v>1</v>
      </c>
      <c r="K13" s="113">
        <f t="shared" si="1"/>
        <v>1</v>
      </c>
      <c r="L13" s="158" t="s">
        <v>334</v>
      </c>
      <c r="M13" s="154">
        <v>1</v>
      </c>
      <c r="N13" s="113">
        <f t="shared" si="2"/>
        <v>1</v>
      </c>
      <c r="O13" s="158" t="s">
        <v>334</v>
      </c>
      <c r="P13" s="154">
        <v>1</v>
      </c>
      <c r="Q13" s="113">
        <f t="shared" si="3"/>
        <v>3</v>
      </c>
      <c r="R13" s="153">
        <v>1</v>
      </c>
      <c r="S13" s="154">
        <v>2</v>
      </c>
      <c r="T13" s="113">
        <f t="shared" si="4"/>
        <v>3</v>
      </c>
      <c r="U13" s="153">
        <v>2</v>
      </c>
      <c r="V13" s="154">
        <v>1</v>
      </c>
    </row>
    <row r="14" spans="1:22" ht="22.95" customHeight="1" x14ac:dyDescent="0.2">
      <c r="A14" s="137" t="s">
        <v>313</v>
      </c>
      <c r="B14" s="90">
        <f t="shared" si="7"/>
        <v>145</v>
      </c>
      <c r="C14" s="145">
        <f t="shared" si="6"/>
        <v>67</v>
      </c>
      <c r="D14" s="146">
        <f t="shared" si="6"/>
        <v>78</v>
      </c>
      <c r="E14" s="113">
        <f t="shared" si="5"/>
        <v>23</v>
      </c>
      <c r="F14" s="153">
        <v>11</v>
      </c>
      <c r="G14" s="154">
        <v>12</v>
      </c>
      <c r="H14" s="113">
        <f t="shared" si="0"/>
        <v>23</v>
      </c>
      <c r="I14" s="153">
        <v>13</v>
      </c>
      <c r="J14" s="154">
        <v>10</v>
      </c>
      <c r="K14" s="113">
        <f t="shared" si="1"/>
        <v>24</v>
      </c>
      <c r="L14" s="153">
        <v>11</v>
      </c>
      <c r="M14" s="154">
        <v>13</v>
      </c>
      <c r="N14" s="113">
        <f t="shared" si="2"/>
        <v>26</v>
      </c>
      <c r="O14" s="153">
        <v>11</v>
      </c>
      <c r="P14" s="154">
        <v>15</v>
      </c>
      <c r="Q14" s="113">
        <f t="shared" si="3"/>
        <v>23</v>
      </c>
      <c r="R14" s="153">
        <v>12</v>
      </c>
      <c r="S14" s="154">
        <v>11</v>
      </c>
      <c r="T14" s="113">
        <f t="shared" si="4"/>
        <v>26</v>
      </c>
      <c r="U14" s="153">
        <v>9</v>
      </c>
      <c r="V14" s="154">
        <v>17</v>
      </c>
    </row>
    <row r="15" spans="1:22" ht="22.95" customHeight="1" x14ac:dyDescent="0.2">
      <c r="A15" s="137" t="s">
        <v>314</v>
      </c>
      <c r="B15" s="90">
        <f t="shared" si="7"/>
        <v>38</v>
      </c>
      <c r="C15" s="145">
        <f t="shared" si="6"/>
        <v>17</v>
      </c>
      <c r="D15" s="146">
        <f t="shared" si="6"/>
        <v>21</v>
      </c>
      <c r="E15" s="113">
        <f t="shared" si="5"/>
        <v>4</v>
      </c>
      <c r="F15" s="153">
        <v>3</v>
      </c>
      <c r="G15" s="154">
        <v>1</v>
      </c>
      <c r="H15" s="113">
        <f t="shared" si="0"/>
        <v>6</v>
      </c>
      <c r="I15" s="153">
        <v>3</v>
      </c>
      <c r="J15" s="154">
        <v>3</v>
      </c>
      <c r="K15" s="113">
        <f t="shared" si="1"/>
        <v>8</v>
      </c>
      <c r="L15" s="153">
        <v>4</v>
      </c>
      <c r="M15" s="154">
        <v>4</v>
      </c>
      <c r="N15" s="113">
        <f t="shared" si="2"/>
        <v>6</v>
      </c>
      <c r="O15" s="153">
        <v>4</v>
      </c>
      <c r="P15" s="154">
        <v>2</v>
      </c>
      <c r="Q15" s="113">
        <f t="shared" si="3"/>
        <v>6</v>
      </c>
      <c r="R15" s="153">
        <v>1</v>
      </c>
      <c r="S15" s="154">
        <v>5</v>
      </c>
      <c r="T15" s="113">
        <f t="shared" si="4"/>
        <v>8</v>
      </c>
      <c r="U15" s="153">
        <v>2</v>
      </c>
      <c r="V15" s="154">
        <v>6</v>
      </c>
    </row>
    <row r="16" spans="1:22" ht="22.95" customHeight="1" x14ac:dyDescent="0.2">
      <c r="A16" s="137" t="s">
        <v>315</v>
      </c>
      <c r="B16" s="90">
        <f t="shared" si="7"/>
        <v>30</v>
      </c>
      <c r="C16" s="145">
        <f t="shared" si="6"/>
        <v>17</v>
      </c>
      <c r="D16" s="146">
        <f t="shared" si="6"/>
        <v>13</v>
      </c>
      <c r="E16" s="113">
        <f t="shared" si="5"/>
        <v>4</v>
      </c>
      <c r="F16" s="153">
        <v>2</v>
      </c>
      <c r="G16" s="154">
        <v>2</v>
      </c>
      <c r="H16" s="113">
        <f t="shared" si="0"/>
        <v>6</v>
      </c>
      <c r="I16" s="153">
        <v>3</v>
      </c>
      <c r="J16" s="154">
        <v>3</v>
      </c>
      <c r="K16" s="113">
        <f t="shared" si="1"/>
        <v>5</v>
      </c>
      <c r="L16" s="153">
        <v>3</v>
      </c>
      <c r="M16" s="154">
        <v>2</v>
      </c>
      <c r="N16" s="113">
        <f t="shared" si="2"/>
        <v>7</v>
      </c>
      <c r="O16" s="153">
        <v>4</v>
      </c>
      <c r="P16" s="154">
        <v>3</v>
      </c>
      <c r="Q16" s="113">
        <f t="shared" si="3"/>
        <v>4</v>
      </c>
      <c r="R16" s="153">
        <v>3</v>
      </c>
      <c r="S16" s="154">
        <v>1</v>
      </c>
      <c r="T16" s="113">
        <f t="shared" si="4"/>
        <v>4</v>
      </c>
      <c r="U16" s="153">
        <v>2</v>
      </c>
      <c r="V16" s="154">
        <v>2</v>
      </c>
    </row>
    <row r="17" spans="1:22" ht="22.95" customHeight="1" x14ac:dyDescent="0.2">
      <c r="A17" s="137" t="s">
        <v>316</v>
      </c>
      <c r="B17" s="90">
        <f t="shared" si="7"/>
        <v>30</v>
      </c>
      <c r="C17" s="145">
        <f t="shared" si="6"/>
        <v>18</v>
      </c>
      <c r="D17" s="146">
        <f t="shared" si="6"/>
        <v>12</v>
      </c>
      <c r="E17" s="113">
        <f t="shared" si="5"/>
        <v>5</v>
      </c>
      <c r="F17" s="153">
        <v>4</v>
      </c>
      <c r="G17" s="154">
        <v>1</v>
      </c>
      <c r="H17" s="113">
        <f t="shared" si="0"/>
        <v>5</v>
      </c>
      <c r="I17" s="153">
        <v>5</v>
      </c>
      <c r="J17" s="154">
        <v>0</v>
      </c>
      <c r="K17" s="113">
        <f t="shared" si="1"/>
        <v>6</v>
      </c>
      <c r="L17" s="153">
        <v>3</v>
      </c>
      <c r="M17" s="154">
        <v>3</v>
      </c>
      <c r="N17" s="113">
        <f t="shared" si="2"/>
        <v>6</v>
      </c>
      <c r="O17" s="153">
        <v>2</v>
      </c>
      <c r="P17" s="154">
        <v>4</v>
      </c>
      <c r="Q17" s="113">
        <f t="shared" si="3"/>
        <v>3</v>
      </c>
      <c r="R17" s="153">
        <v>2</v>
      </c>
      <c r="S17" s="154">
        <v>1</v>
      </c>
      <c r="T17" s="113">
        <f t="shared" si="4"/>
        <v>5</v>
      </c>
      <c r="U17" s="153">
        <v>2</v>
      </c>
      <c r="V17" s="154">
        <v>3</v>
      </c>
    </row>
    <row r="18" spans="1:22" ht="22.95" customHeight="1" x14ac:dyDescent="0.2">
      <c r="A18" s="137" t="s">
        <v>317</v>
      </c>
      <c r="B18" s="90">
        <f t="shared" si="7"/>
        <v>88</v>
      </c>
      <c r="C18" s="145">
        <f t="shared" si="6"/>
        <v>42</v>
      </c>
      <c r="D18" s="146">
        <f t="shared" si="6"/>
        <v>46</v>
      </c>
      <c r="E18" s="113">
        <f t="shared" si="5"/>
        <v>18</v>
      </c>
      <c r="F18" s="153">
        <v>6</v>
      </c>
      <c r="G18" s="154">
        <v>12</v>
      </c>
      <c r="H18" s="113">
        <f t="shared" si="0"/>
        <v>15</v>
      </c>
      <c r="I18" s="153">
        <v>6</v>
      </c>
      <c r="J18" s="154">
        <v>9</v>
      </c>
      <c r="K18" s="113">
        <f t="shared" si="1"/>
        <v>15</v>
      </c>
      <c r="L18" s="153">
        <v>10</v>
      </c>
      <c r="M18" s="154">
        <v>5</v>
      </c>
      <c r="N18" s="113">
        <f t="shared" si="2"/>
        <v>14</v>
      </c>
      <c r="O18" s="153">
        <v>4</v>
      </c>
      <c r="P18" s="154">
        <v>10</v>
      </c>
      <c r="Q18" s="113">
        <f t="shared" si="3"/>
        <v>15</v>
      </c>
      <c r="R18" s="153">
        <v>14</v>
      </c>
      <c r="S18" s="154">
        <v>1</v>
      </c>
      <c r="T18" s="113">
        <f t="shared" si="4"/>
        <v>11</v>
      </c>
      <c r="U18" s="153">
        <v>2</v>
      </c>
      <c r="V18" s="154">
        <v>9</v>
      </c>
    </row>
    <row r="19" spans="1:22" ht="22.95" customHeight="1" x14ac:dyDescent="0.2">
      <c r="A19" s="137" t="s">
        <v>318</v>
      </c>
      <c r="B19" s="90">
        <f t="shared" si="7"/>
        <v>102</v>
      </c>
      <c r="C19" s="145">
        <f t="shared" si="6"/>
        <v>56</v>
      </c>
      <c r="D19" s="146">
        <f t="shared" si="6"/>
        <v>46</v>
      </c>
      <c r="E19" s="113">
        <f t="shared" si="5"/>
        <v>20</v>
      </c>
      <c r="F19" s="153">
        <v>10</v>
      </c>
      <c r="G19" s="154">
        <v>10</v>
      </c>
      <c r="H19" s="113">
        <f t="shared" si="0"/>
        <v>21</v>
      </c>
      <c r="I19" s="153">
        <v>14</v>
      </c>
      <c r="J19" s="154">
        <v>7</v>
      </c>
      <c r="K19" s="113">
        <f t="shared" si="1"/>
        <v>19</v>
      </c>
      <c r="L19" s="153">
        <v>11</v>
      </c>
      <c r="M19" s="154">
        <v>8</v>
      </c>
      <c r="N19" s="113">
        <f t="shared" si="2"/>
        <v>17</v>
      </c>
      <c r="O19" s="153">
        <v>7</v>
      </c>
      <c r="P19" s="154">
        <v>10</v>
      </c>
      <c r="Q19" s="113">
        <f t="shared" si="3"/>
        <v>16</v>
      </c>
      <c r="R19" s="153">
        <v>10</v>
      </c>
      <c r="S19" s="154">
        <v>6</v>
      </c>
      <c r="T19" s="113">
        <f t="shared" si="4"/>
        <v>9</v>
      </c>
      <c r="U19" s="153">
        <v>4</v>
      </c>
      <c r="V19" s="154">
        <v>5</v>
      </c>
    </row>
    <row r="20" spans="1:22" ht="22.95" customHeight="1" x14ac:dyDescent="0.2">
      <c r="A20" s="137" t="s">
        <v>319</v>
      </c>
      <c r="B20" s="90">
        <f t="shared" si="7"/>
        <v>5</v>
      </c>
      <c r="C20" s="145">
        <f t="shared" si="6"/>
        <v>2</v>
      </c>
      <c r="D20" s="146">
        <f t="shared" si="6"/>
        <v>3</v>
      </c>
      <c r="E20" s="159" t="s">
        <v>334</v>
      </c>
      <c r="F20" s="158" t="s">
        <v>334</v>
      </c>
      <c r="G20" s="160" t="s">
        <v>334</v>
      </c>
      <c r="H20" s="113">
        <f t="shared" si="0"/>
        <v>2</v>
      </c>
      <c r="I20" s="158" t="s">
        <v>334</v>
      </c>
      <c r="J20" s="154">
        <v>2</v>
      </c>
      <c r="K20" s="113">
        <f t="shared" si="1"/>
        <v>2</v>
      </c>
      <c r="L20" s="153">
        <v>2</v>
      </c>
      <c r="M20" s="160" t="s">
        <v>334</v>
      </c>
      <c r="N20" s="113">
        <f t="shared" si="2"/>
        <v>1</v>
      </c>
      <c r="O20" s="158" t="s">
        <v>334</v>
      </c>
      <c r="P20" s="154">
        <v>1</v>
      </c>
      <c r="Q20" s="159" t="s">
        <v>334</v>
      </c>
      <c r="R20" s="158" t="s">
        <v>334</v>
      </c>
      <c r="S20" s="160" t="s">
        <v>334</v>
      </c>
      <c r="T20" s="159" t="s">
        <v>334</v>
      </c>
      <c r="U20" s="158" t="s">
        <v>334</v>
      </c>
      <c r="V20" s="160" t="s">
        <v>334</v>
      </c>
    </row>
    <row r="21" spans="1:22" ht="22.95" customHeight="1" x14ac:dyDescent="0.2">
      <c r="A21" s="135" t="s">
        <v>320</v>
      </c>
      <c r="B21" s="94">
        <f>SUM(B5:B19)</f>
        <v>1296</v>
      </c>
      <c r="C21" s="147">
        <f>SUM(C5:C19)</f>
        <v>647</v>
      </c>
      <c r="D21" s="148">
        <f>SUM(D5:D19)</f>
        <v>649</v>
      </c>
      <c r="E21" s="94">
        <f>SUM(E5:E19)</f>
        <v>226</v>
      </c>
      <c r="F21" s="147">
        <f>SUM(F5:F20)</f>
        <v>117</v>
      </c>
      <c r="G21" s="148">
        <f>SUM(G5:G20)</f>
        <v>109</v>
      </c>
      <c r="H21" s="94">
        <f t="shared" ref="H21:T21" si="8">SUM(H5:H19)</f>
        <v>206</v>
      </c>
      <c r="I21" s="147">
        <f>SUM(I5:I20)</f>
        <v>114</v>
      </c>
      <c r="J21" s="148">
        <f>SUM(J5:J20)</f>
        <v>94</v>
      </c>
      <c r="K21" s="94">
        <f t="shared" si="8"/>
        <v>215</v>
      </c>
      <c r="L21" s="147">
        <f>SUM(L5:L20)</f>
        <v>117</v>
      </c>
      <c r="M21" s="148">
        <f>SUM(M5:M20)</f>
        <v>100</v>
      </c>
      <c r="N21" s="94">
        <f t="shared" si="8"/>
        <v>223</v>
      </c>
      <c r="O21" s="147">
        <f>SUM(O5:O20)</f>
        <v>96</v>
      </c>
      <c r="P21" s="148">
        <f>SUM(P5:P20)</f>
        <v>128</v>
      </c>
      <c r="Q21" s="94">
        <f t="shared" si="8"/>
        <v>213</v>
      </c>
      <c r="R21" s="147">
        <f>SUM(R5:R20)</f>
        <v>113</v>
      </c>
      <c r="S21" s="148">
        <f>SUM(S5:S20)</f>
        <v>100</v>
      </c>
      <c r="T21" s="94">
        <f t="shared" si="8"/>
        <v>213</v>
      </c>
      <c r="U21" s="147">
        <f>SUM(U5:U20)</f>
        <v>92</v>
      </c>
      <c r="V21" s="148">
        <f>SUM(V5:V20)</f>
        <v>121</v>
      </c>
    </row>
    <row r="22" spans="1:22" s="10" customFormat="1" ht="16.8" customHeight="1" x14ac:dyDescent="0.2">
      <c r="A22" s="13" t="s">
        <v>321</v>
      </c>
      <c r="V22" s="2" t="s">
        <v>260</v>
      </c>
    </row>
  </sheetData>
  <mergeCells count="9">
    <mergeCell ref="A1:V1"/>
    <mergeCell ref="A3:A4"/>
    <mergeCell ref="B3:D3"/>
    <mergeCell ref="E3:G3"/>
    <mergeCell ref="H3:J3"/>
    <mergeCell ref="K3:M3"/>
    <mergeCell ref="N3:P3"/>
    <mergeCell ref="Q3:S3"/>
    <mergeCell ref="T3:V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BEE3-E840-4F76-9E26-868F7AFB353A}">
  <dimension ref="A1:M23"/>
  <sheetViews>
    <sheetView view="pageBreakPreview" zoomScaleNormal="60" zoomScaleSheetLayoutView="100" workbookViewId="0">
      <selection activeCell="A22" sqref="A22:XFD22"/>
    </sheetView>
  </sheetViews>
  <sheetFormatPr defaultColWidth="9" defaultRowHeight="13.2" x14ac:dyDescent="0.2"/>
  <cols>
    <col min="1" max="1" width="11.21875" style="77" customWidth="1"/>
    <col min="2" max="13" width="8.77734375" style="77" customWidth="1"/>
    <col min="14" max="16384" width="9" style="77"/>
  </cols>
  <sheetData>
    <row r="1" spans="1:13" ht="27.6" customHeight="1" x14ac:dyDescent="0.2">
      <c r="A1" s="214" t="s">
        <v>322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16.8" customHeight="1" x14ac:dyDescent="0.2">
      <c r="M2" s="140" t="s">
        <v>323</v>
      </c>
    </row>
    <row r="3" spans="1:13" ht="20.100000000000001" customHeight="1" x14ac:dyDescent="0.2">
      <c r="A3" s="225" t="s">
        <v>324</v>
      </c>
      <c r="B3" s="208" t="s">
        <v>297</v>
      </c>
      <c r="C3" s="211"/>
      <c r="D3" s="207"/>
      <c r="E3" s="208" t="s">
        <v>221</v>
      </c>
      <c r="F3" s="211"/>
      <c r="G3" s="207"/>
      <c r="H3" s="208" t="s">
        <v>222</v>
      </c>
      <c r="I3" s="211"/>
      <c r="J3" s="207"/>
      <c r="K3" s="208" t="s">
        <v>223</v>
      </c>
      <c r="L3" s="211"/>
      <c r="M3" s="207"/>
    </row>
    <row r="4" spans="1:13" ht="20.100000000000001" customHeight="1" x14ac:dyDescent="0.2">
      <c r="A4" s="226"/>
      <c r="B4" s="104" t="s">
        <v>247</v>
      </c>
      <c r="C4" s="141" t="s">
        <v>211</v>
      </c>
      <c r="D4" s="142" t="s">
        <v>212</v>
      </c>
      <c r="E4" s="104" t="s">
        <v>247</v>
      </c>
      <c r="F4" s="141" t="s">
        <v>211</v>
      </c>
      <c r="G4" s="142" t="s">
        <v>212</v>
      </c>
      <c r="H4" s="104" t="s">
        <v>247</v>
      </c>
      <c r="I4" s="141" t="s">
        <v>211</v>
      </c>
      <c r="J4" s="142" t="s">
        <v>212</v>
      </c>
      <c r="K4" s="104" t="s">
        <v>247</v>
      </c>
      <c r="L4" s="141" t="s">
        <v>211</v>
      </c>
      <c r="M4" s="142" t="s">
        <v>212</v>
      </c>
    </row>
    <row r="5" spans="1:13" ht="22.95" customHeight="1" x14ac:dyDescent="0.2">
      <c r="A5" s="136" t="s">
        <v>307</v>
      </c>
      <c r="B5" s="112">
        <f t="shared" ref="B5:B20" si="0">SUM(C5:D5)</f>
        <v>75</v>
      </c>
      <c r="C5" s="151">
        <f t="shared" ref="C5:D20" si="1">SUM(F5,I5,L5)</f>
        <v>33</v>
      </c>
      <c r="D5" s="152">
        <f t="shared" si="1"/>
        <v>42</v>
      </c>
      <c r="E5" s="112">
        <f t="shared" ref="E5:E20" si="2">SUM(F5:G5)</f>
        <v>32</v>
      </c>
      <c r="F5" s="151">
        <v>16</v>
      </c>
      <c r="G5" s="152">
        <v>16</v>
      </c>
      <c r="H5" s="112">
        <f t="shared" ref="H5:H19" si="3">SUM(I5:J5)</f>
        <v>25</v>
      </c>
      <c r="I5" s="151">
        <v>8</v>
      </c>
      <c r="J5" s="152">
        <v>17</v>
      </c>
      <c r="K5" s="112">
        <f t="shared" ref="K5:K19" si="4">SUM(L5:M5)</f>
        <v>18</v>
      </c>
      <c r="L5" s="151">
        <v>9</v>
      </c>
      <c r="M5" s="152">
        <v>9</v>
      </c>
    </row>
    <row r="6" spans="1:13" ht="22.95" customHeight="1" x14ac:dyDescent="0.2">
      <c r="A6" s="137" t="s">
        <v>308</v>
      </c>
      <c r="B6" s="113">
        <f t="shared" si="0"/>
        <v>48</v>
      </c>
      <c r="C6" s="153">
        <f t="shared" si="1"/>
        <v>20</v>
      </c>
      <c r="D6" s="154">
        <f t="shared" si="1"/>
        <v>28</v>
      </c>
      <c r="E6" s="113">
        <f t="shared" si="2"/>
        <v>14</v>
      </c>
      <c r="F6" s="153">
        <v>4</v>
      </c>
      <c r="G6" s="154">
        <v>10</v>
      </c>
      <c r="H6" s="113">
        <f t="shared" si="3"/>
        <v>16</v>
      </c>
      <c r="I6" s="153">
        <v>6</v>
      </c>
      <c r="J6" s="154">
        <v>10</v>
      </c>
      <c r="K6" s="113">
        <f t="shared" si="4"/>
        <v>18</v>
      </c>
      <c r="L6" s="153">
        <v>10</v>
      </c>
      <c r="M6" s="154">
        <v>8</v>
      </c>
    </row>
    <row r="7" spans="1:13" ht="22.95" customHeight="1" x14ac:dyDescent="0.2">
      <c r="A7" s="137" t="s">
        <v>309</v>
      </c>
      <c r="B7" s="113">
        <f t="shared" si="0"/>
        <v>41</v>
      </c>
      <c r="C7" s="153">
        <f t="shared" si="1"/>
        <v>21</v>
      </c>
      <c r="D7" s="154">
        <f t="shared" si="1"/>
        <v>20</v>
      </c>
      <c r="E7" s="113">
        <f t="shared" si="2"/>
        <v>14</v>
      </c>
      <c r="F7" s="153">
        <v>8</v>
      </c>
      <c r="G7" s="154">
        <v>6</v>
      </c>
      <c r="H7" s="113">
        <f t="shared" si="3"/>
        <v>13</v>
      </c>
      <c r="I7" s="153">
        <v>7</v>
      </c>
      <c r="J7" s="154">
        <v>6</v>
      </c>
      <c r="K7" s="113">
        <f t="shared" si="4"/>
        <v>14</v>
      </c>
      <c r="L7" s="153">
        <v>6</v>
      </c>
      <c r="M7" s="154">
        <v>8</v>
      </c>
    </row>
    <row r="8" spans="1:13" ht="22.95" customHeight="1" x14ac:dyDescent="0.2">
      <c r="A8" s="137" t="s">
        <v>79</v>
      </c>
      <c r="B8" s="113">
        <f t="shared" si="0"/>
        <v>19</v>
      </c>
      <c r="C8" s="153">
        <f t="shared" si="1"/>
        <v>9</v>
      </c>
      <c r="D8" s="154">
        <f t="shared" si="1"/>
        <v>10</v>
      </c>
      <c r="E8" s="113">
        <f t="shared" si="2"/>
        <v>6</v>
      </c>
      <c r="F8" s="153">
        <v>3</v>
      </c>
      <c r="G8" s="154">
        <v>3</v>
      </c>
      <c r="H8" s="113">
        <f t="shared" si="3"/>
        <v>8</v>
      </c>
      <c r="I8" s="153">
        <v>3</v>
      </c>
      <c r="J8" s="154">
        <v>5</v>
      </c>
      <c r="K8" s="113">
        <f t="shared" si="4"/>
        <v>5</v>
      </c>
      <c r="L8" s="153">
        <v>3</v>
      </c>
      <c r="M8" s="154">
        <v>2</v>
      </c>
    </row>
    <row r="9" spans="1:13" ht="22.95" customHeight="1" x14ac:dyDescent="0.2">
      <c r="A9" s="137" t="s">
        <v>97</v>
      </c>
      <c r="B9" s="113">
        <f t="shared" si="0"/>
        <v>18</v>
      </c>
      <c r="C9" s="153">
        <f t="shared" si="1"/>
        <v>11</v>
      </c>
      <c r="D9" s="154">
        <f t="shared" si="1"/>
        <v>7</v>
      </c>
      <c r="E9" s="113">
        <f t="shared" si="2"/>
        <v>7</v>
      </c>
      <c r="F9" s="153">
        <v>5</v>
      </c>
      <c r="G9" s="154">
        <v>2</v>
      </c>
      <c r="H9" s="113">
        <f t="shared" si="3"/>
        <v>5</v>
      </c>
      <c r="I9" s="153">
        <v>2</v>
      </c>
      <c r="J9" s="154">
        <v>3</v>
      </c>
      <c r="K9" s="113">
        <f t="shared" si="4"/>
        <v>6</v>
      </c>
      <c r="L9" s="153">
        <v>4</v>
      </c>
      <c r="M9" s="154">
        <v>2</v>
      </c>
    </row>
    <row r="10" spans="1:13" ht="22.95" customHeight="1" x14ac:dyDescent="0.2">
      <c r="A10" s="137" t="s">
        <v>310</v>
      </c>
      <c r="B10" s="113">
        <f t="shared" si="0"/>
        <v>170</v>
      </c>
      <c r="C10" s="153">
        <f t="shared" si="1"/>
        <v>88</v>
      </c>
      <c r="D10" s="154">
        <f t="shared" si="1"/>
        <v>82</v>
      </c>
      <c r="E10" s="113">
        <f t="shared" si="2"/>
        <v>64</v>
      </c>
      <c r="F10" s="153">
        <v>26</v>
      </c>
      <c r="G10" s="154">
        <v>38</v>
      </c>
      <c r="H10" s="113">
        <f t="shared" si="3"/>
        <v>48</v>
      </c>
      <c r="I10" s="153">
        <v>26</v>
      </c>
      <c r="J10" s="154">
        <v>22</v>
      </c>
      <c r="K10" s="113">
        <f t="shared" si="4"/>
        <v>58</v>
      </c>
      <c r="L10" s="153">
        <v>36</v>
      </c>
      <c r="M10" s="154">
        <v>22</v>
      </c>
    </row>
    <row r="11" spans="1:13" ht="22.95" customHeight="1" x14ac:dyDescent="0.2">
      <c r="A11" s="137" t="s">
        <v>311</v>
      </c>
      <c r="B11" s="113">
        <f t="shared" si="0"/>
        <v>20</v>
      </c>
      <c r="C11" s="153">
        <f t="shared" si="1"/>
        <v>12</v>
      </c>
      <c r="D11" s="154">
        <f t="shared" si="1"/>
        <v>8</v>
      </c>
      <c r="E11" s="113">
        <f t="shared" si="2"/>
        <v>6</v>
      </c>
      <c r="F11" s="153">
        <v>5</v>
      </c>
      <c r="G11" s="154">
        <v>1</v>
      </c>
      <c r="H11" s="113">
        <f t="shared" si="3"/>
        <v>4</v>
      </c>
      <c r="I11" s="153">
        <v>2</v>
      </c>
      <c r="J11" s="154">
        <v>2</v>
      </c>
      <c r="K11" s="113">
        <f t="shared" si="4"/>
        <v>10</v>
      </c>
      <c r="L11" s="153">
        <v>5</v>
      </c>
      <c r="M11" s="154">
        <v>5</v>
      </c>
    </row>
    <row r="12" spans="1:13" ht="22.95" customHeight="1" x14ac:dyDescent="0.2">
      <c r="A12" s="137" t="s">
        <v>135</v>
      </c>
      <c r="B12" s="113">
        <f t="shared" si="0"/>
        <v>5</v>
      </c>
      <c r="C12" s="153">
        <f t="shared" si="1"/>
        <v>3</v>
      </c>
      <c r="D12" s="154">
        <f t="shared" si="1"/>
        <v>2</v>
      </c>
      <c r="E12" s="113">
        <f t="shared" si="2"/>
        <v>3</v>
      </c>
      <c r="F12" s="153">
        <v>1</v>
      </c>
      <c r="G12" s="154">
        <v>2</v>
      </c>
      <c r="H12" s="113">
        <f t="shared" si="3"/>
        <v>2</v>
      </c>
      <c r="I12" s="153">
        <v>2</v>
      </c>
      <c r="J12" s="160" t="s">
        <v>334</v>
      </c>
      <c r="K12" s="159" t="s">
        <v>334</v>
      </c>
      <c r="L12" s="158" t="s">
        <v>334</v>
      </c>
      <c r="M12" s="160" t="s">
        <v>334</v>
      </c>
    </row>
    <row r="13" spans="1:13" ht="22.95" customHeight="1" x14ac:dyDescent="0.2">
      <c r="A13" s="137" t="s">
        <v>312</v>
      </c>
      <c r="B13" s="113">
        <f t="shared" si="0"/>
        <v>8</v>
      </c>
      <c r="C13" s="153">
        <f t="shared" si="1"/>
        <v>3</v>
      </c>
      <c r="D13" s="154">
        <f t="shared" si="1"/>
        <v>5</v>
      </c>
      <c r="E13" s="113">
        <f t="shared" si="2"/>
        <v>1</v>
      </c>
      <c r="F13" s="158" t="s">
        <v>334</v>
      </c>
      <c r="G13" s="154">
        <v>1</v>
      </c>
      <c r="H13" s="113">
        <f t="shared" si="3"/>
        <v>4</v>
      </c>
      <c r="I13" s="153">
        <v>2</v>
      </c>
      <c r="J13" s="154">
        <v>2</v>
      </c>
      <c r="K13" s="113">
        <f t="shared" si="4"/>
        <v>3</v>
      </c>
      <c r="L13" s="153">
        <v>1</v>
      </c>
      <c r="M13" s="154">
        <v>2</v>
      </c>
    </row>
    <row r="14" spans="1:13" ht="22.95" customHeight="1" x14ac:dyDescent="0.2">
      <c r="A14" s="137" t="s">
        <v>313</v>
      </c>
      <c r="B14" s="113">
        <f t="shared" si="0"/>
        <v>65</v>
      </c>
      <c r="C14" s="153">
        <f t="shared" si="1"/>
        <v>31</v>
      </c>
      <c r="D14" s="154">
        <f t="shared" si="1"/>
        <v>34</v>
      </c>
      <c r="E14" s="113">
        <f t="shared" si="2"/>
        <v>24</v>
      </c>
      <c r="F14" s="153">
        <v>10</v>
      </c>
      <c r="G14" s="154">
        <v>14</v>
      </c>
      <c r="H14" s="113">
        <f t="shared" si="3"/>
        <v>28</v>
      </c>
      <c r="I14" s="153">
        <v>16</v>
      </c>
      <c r="J14" s="154">
        <v>12</v>
      </c>
      <c r="K14" s="113">
        <f t="shared" si="4"/>
        <v>13</v>
      </c>
      <c r="L14" s="153">
        <v>5</v>
      </c>
      <c r="M14" s="154">
        <v>8</v>
      </c>
    </row>
    <row r="15" spans="1:13" ht="22.95" customHeight="1" x14ac:dyDescent="0.2">
      <c r="A15" s="137" t="s">
        <v>314</v>
      </c>
      <c r="B15" s="113">
        <f t="shared" si="0"/>
        <v>24</v>
      </c>
      <c r="C15" s="153">
        <f t="shared" si="1"/>
        <v>11</v>
      </c>
      <c r="D15" s="154">
        <f t="shared" si="1"/>
        <v>13</v>
      </c>
      <c r="E15" s="113">
        <f t="shared" si="2"/>
        <v>8</v>
      </c>
      <c r="F15" s="153">
        <v>4</v>
      </c>
      <c r="G15" s="154">
        <v>4</v>
      </c>
      <c r="H15" s="113">
        <f t="shared" si="3"/>
        <v>12</v>
      </c>
      <c r="I15" s="153">
        <v>4</v>
      </c>
      <c r="J15" s="154">
        <v>8</v>
      </c>
      <c r="K15" s="113">
        <f t="shared" si="4"/>
        <v>4</v>
      </c>
      <c r="L15" s="153">
        <v>3</v>
      </c>
      <c r="M15" s="154">
        <v>1</v>
      </c>
    </row>
    <row r="16" spans="1:13" ht="22.95" customHeight="1" x14ac:dyDescent="0.2">
      <c r="A16" s="137" t="s">
        <v>315</v>
      </c>
      <c r="B16" s="113">
        <f t="shared" si="0"/>
        <v>15</v>
      </c>
      <c r="C16" s="153">
        <f t="shared" si="1"/>
        <v>7</v>
      </c>
      <c r="D16" s="154">
        <f t="shared" si="1"/>
        <v>8</v>
      </c>
      <c r="E16" s="113">
        <f t="shared" si="2"/>
        <v>5</v>
      </c>
      <c r="F16" s="153">
        <v>2</v>
      </c>
      <c r="G16" s="154">
        <v>3</v>
      </c>
      <c r="H16" s="113">
        <f t="shared" si="3"/>
        <v>4</v>
      </c>
      <c r="I16" s="153">
        <v>1</v>
      </c>
      <c r="J16" s="154">
        <v>3</v>
      </c>
      <c r="K16" s="113">
        <f t="shared" si="4"/>
        <v>6</v>
      </c>
      <c r="L16" s="153">
        <v>4</v>
      </c>
      <c r="M16" s="154">
        <v>2</v>
      </c>
    </row>
    <row r="17" spans="1:13" ht="22.95" customHeight="1" x14ac:dyDescent="0.2">
      <c r="A17" s="137" t="s">
        <v>316</v>
      </c>
      <c r="B17" s="113">
        <f>SUM(C17:D17)</f>
        <v>15</v>
      </c>
      <c r="C17" s="153">
        <f>SUM(F17,I17,L17)</f>
        <v>5</v>
      </c>
      <c r="D17" s="154">
        <f>SUM(G17,J17,M17)</f>
        <v>10</v>
      </c>
      <c r="E17" s="113">
        <f>SUM(F17:G17)</f>
        <v>4</v>
      </c>
      <c r="F17" s="153">
        <v>2</v>
      </c>
      <c r="G17" s="154">
        <v>2</v>
      </c>
      <c r="H17" s="113">
        <f>SUM(I17:J17)</f>
        <v>5</v>
      </c>
      <c r="I17" s="153">
        <v>2</v>
      </c>
      <c r="J17" s="154">
        <v>3</v>
      </c>
      <c r="K17" s="113">
        <f>SUM(L17:M17)</f>
        <v>6</v>
      </c>
      <c r="L17" s="153">
        <v>1</v>
      </c>
      <c r="M17" s="154">
        <v>5</v>
      </c>
    </row>
    <row r="18" spans="1:13" ht="22.95" customHeight="1" x14ac:dyDescent="0.2">
      <c r="A18" s="137" t="s">
        <v>317</v>
      </c>
      <c r="B18" s="113">
        <f t="shared" si="0"/>
        <v>27</v>
      </c>
      <c r="C18" s="153">
        <f t="shared" si="1"/>
        <v>14</v>
      </c>
      <c r="D18" s="154">
        <f t="shared" si="1"/>
        <v>13</v>
      </c>
      <c r="E18" s="113">
        <f t="shared" si="2"/>
        <v>9</v>
      </c>
      <c r="F18" s="153">
        <v>5</v>
      </c>
      <c r="G18" s="154">
        <v>4</v>
      </c>
      <c r="H18" s="113">
        <f t="shared" si="3"/>
        <v>12</v>
      </c>
      <c r="I18" s="153">
        <v>7</v>
      </c>
      <c r="J18" s="154">
        <v>5</v>
      </c>
      <c r="K18" s="113">
        <f t="shared" si="4"/>
        <v>6</v>
      </c>
      <c r="L18" s="153">
        <v>2</v>
      </c>
      <c r="M18" s="154">
        <v>4</v>
      </c>
    </row>
    <row r="19" spans="1:13" ht="22.95" customHeight="1" x14ac:dyDescent="0.2">
      <c r="A19" s="137" t="s">
        <v>318</v>
      </c>
      <c r="B19" s="113">
        <f t="shared" si="0"/>
        <v>50</v>
      </c>
      <c r="C19" s="153">
        <f t="shared" si="1"/>
        <v>27</v>
      </c>
      <c r="D19" s="154">
        <f t="shared" si="1"/>
        <v>23</v>
      </c>
      <c r="E19" s="113">
        <f t="shared" si="2"/>
        <v>13</v>
      </c>
      <c r="F19" s="153">
        <v>6</v>
      </c>
      <c r="G19" s="154">
        <v>7</v>
      </c>
      <c r="H19" s="113">
        <f t="shared" si="3"/>
        <v>17</v>
      </c>
      <c r="I19" s="153">
        <v>8</v>
      </c>
      <c r="J19" s="154">
        <v>9</v>
      </c>
      <c r="K19" s="113">
        <f t="shared" si="4"/>
        <v>20</v>
      </c>
      <c r="L19" s="153">
        <v>13</v>
      </c>
      <c r="M19" s="154">
        <v>7</v>
      </c>
    </row>
    <row r="20" spans="1:13" ht="22.95" customHeight="1" x14ac:dyDescent="0.2">
      <c r="A20" s="137" t="s">
        <v>319</v>
      </c>
      <c r="B20" s="113">
        <f t="shared" si="0"/>
        <v>1</v>
      </c>
      <c r="C20" s="158" t="s">
        <v>334</v>
      </c>
      <c r="D20" s="154">
        <f t="shared" si="1"/>
        <v>1</v>
      </c>
      <c r="E20" s="113">
        <f t="shared" si="2"/>
        <v>1</v>
      </c>
      <c r="F20" s="158" t="s">
        <v>334</v>
      </c>
      <c r="G20" s="154">
        <v>1</v>
      </c>
      <c r="H20" s="159" t="s">
        <v>334</v>
      </c>
      <c r="I20" s="158" t="s">
        <v>334</v>
      </c>
      <c r="J20" s="160" t="s">
        <v>334</v>
      </c>
      <c r="K20" s="159" t="s">
        <v>334</v>
      </c>
      <c r="L20" s="158" t="s">
        <v>334</v>
      </c>
      <c r="M20" s="160" t="s">
        <v>334</v>
      </c>
    </row>
    <row r="21" spans="1:13" ht="22.95" customHeight="1" x14ac:dyDescent="0.2">
      <c r="A21" s="135" t="s">
        <v>325</v>
      </c>
      <c r="B21" s="116">
        <f>SUM(B5:B19)</f>
        <v>600</v>
      </c>
      <c r="C21" s="155">
        <f t="shared" ref="C21:K21" si="5">SUM(C5:C19)</f>
        <v>295</v>
      </c>
      <c r="D21" s="156">
        <f t="shared" si="5"/>
        <v>305</v>
      </c>
      <c r="E21" s="116">
        <f t="shared" si="5"/>
        <v>210</v>
      </c>
      <c r="F21" s="155">
        <f>SUM(F5:F20)</f>
        <v>97</v>
      </c>
      <c r="G21" s="156">
        <f>SUM(G5:G20)</f>
        <v>114</v>
      </c>
      <c r="H21" s="116">
        <f t="shared" si="5"/>
        <v>203</v>
      </c>
      <c r="I21" s="155">
        <f>SUM(I5:I20)</f>
        <v>96</v>
      </c>
      <c r="J21" s="156">
        <f>SUM(J5:J20)</f>
        <v>107</v>
      </c>
      <c r="K21" s="116">
        <f t="shared" si="5"/>
        <v>187</v>
      </c>
      <c r="L21" s="155">
        <f>SUM(L5:L20)</f>
        <v>102</v>
      </c>
      <c r="M21" s="156">
        <f>SUM(M5:M20)</f>
        <v>85</v>
      </c>
    </row>
    <row r="22" spans="1:13" s="242" customFormat="1" ht="18.600000000000001" customHeight="1" x14ac:dyDescent="0.2">
      <c r="A22" s="241" t="s">
        <v>326</v>
      </c>
      <c r="M22" s="243" t="s">
        <v>260</v>
      </c>
    </row>
    <row r="23" spans="1:13" x14ac:dyDescent="0.2">
      <c r="E23" s="89"/>
      <c r="F23" s="179"/>
    </row>
  </sheetData>
  <mergeCells count="6">
    <mergeCell ref="A1:M1"/>
    <mergeCell ref="A3:A4"/>
    <mergeCell ref="B3:D3"/>
    <mergeCell ref="E3:G3"/>
    <mergeCell ref="H3:J3"/>
    <mergeCell ref="K3:M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90E7-9E29-4D74-86F0-F1C9F4FCE486}">
  <dimension ref="A1:M17"/>
  <sheetViews>
    <sheetView view="pageBreakPreview" zoomScaleNormal="75" zoomScaleSheetLayoutView="100" workbookViewId="0">
      <selection activeCell="A11" sqref="A11:XFD11"/>
    </sheetView>
  </sheetViews>
  <sheetFormatPr defaultColWidth="9" defaultRowHeight="13.2" x14ac:dyDescent="0.2"/>
  <cols>
    <col min="1" max="1" width="9.6640625" style="1" bestFit="1" customWidth="1"/>
    <col min="2" max="2" width="6.21875" style="1" customWidth="1"/>
    <col min="3" max="7" width="6.33203125" style="1" customWidth="1"/>
    <col min="8" max="13" width="5" style="1" customWidth="1"/>
    <col min="14" max="16384" width="9" style="1"/>
  </cols>
  <sheetData>
    <row r="1" spans="1:13" ht="27.6" customHeight="1" x14ac:dyDescent="0.2">
      <c r="A1" s="214" t="s">
        <v>327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18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140" t="s">
        <v>204</v>
      </c>
    </row>
    <row r="3" spans="1:13" ht="15" customHeight="1" x14ac:dyDescent="0.2">
      <c r="A3" s="206" t="s">
        <v>328</v>
      </c>
      <c r="B3" s="206" t="s">
        <v>329</v>
      </c>
      <c r="C3" s="206"/>
      <c r="D3" s="206"/>
      <c r="E3" s="206" t="s">
        <v>330</v>
      </c>
      <c r="F3" s="206"/>
      <c r="G3" s="206"/>
      <c r="H3" s="206" t="s">
        <v>331</v>
      </c>
      <c r="I3" s="206"/>
      <c r="J3" s="206"/>
      <c r="K3" s="206" t="s">
        <v>332</v>
      </c>
      <c r="L3" s="206"/>
      <c r="M3" s="206"/>
    </row>
    <row r="4" spans="1:13" ht="15" customHeight="1" x14ac:dyDescent="0.2">
      <c r="A4" s="206"/>
      <c r="B4" s="104" t="s">
        <v>306</v>
      </c>
      <c r="C4" s="104" t="s">
        <v>211</v>
      </c>
      <c r="D4" s="104" t="s">
        <v>212</v>
      </c>
      <c r="E4" s="104" t="s">
        <v>306</v>
      </c>
      <c r="F4" s="104" t="s">
        <v>211</v>
      </c>
      <c r="G4" s="104" t="s">
        <v>212</v>
      </c>
      <c r="H4" s="104" t="s">
        <v>306</v>
      </c>
      <c r="I4" s="104" t="s">
        <v>211</v>
      </c>
      <c r="J4" s="104" t="s">
        <v>212</v>
      </c>
      <c r="K4" s="104" t="s">
        <v>306</v>
      </c>
      <c r="L4" s="104" t="s">
        <v>211</v>
      </c>
      <c r="M4" s="104" t="s">
        <v>212</v>
      </c>
    </row>
    <row r="5" spans="1:13" ht="22.95" customHeight="1" x14ac:dyDescent="0.2">
      <c r="A5" s="128" t="s">
        <v>254</v>
      </c>
      <c r="B5" s="112">
        <f>E5+K5</f>
        <v>174</v>
      </c>
      <c r="C5" s="112">
        <f>F5+L5</f>
        <v>80</v>
      </c>
      <c r="D5" s="112">
        <f>G5+M5</f>
        <v>94</v>
      </c>
      <c r="E5" s="112">
        <f t="shared" ref="E5:E8" si="0">F5+G5</f>
        <v>172</v>
      </c>
      <c r="F5" s="112">
        <v>79</v>
      </c>
      <c r="G5" s="112">
        <v>93</v>
      </c>
      <c r="H5" s="175" t="s">
        <v>334</v>
      </c>
      <c r="I5" s="175" t="s">
        <v>334</v>
      </c>
      <c r="J5" s="175" t="s">
        <v>334</v>
      </c>
      <c r="K5" s="112">
        <f t="shared" ref="K5:K10" si="1">L5+M5</f>
        <v>2</v>
      </c>
      <c r="L5" s="112">
        <v>1</v>
      </c>
      <c r="M5" s="112">
        <v>1</v>
      </c>
    </row>
    <row r="6" spans="1:13" ht="22.95" customHeight="1" x14ac:dyDescent="0.2">
      <c r="A6" s="176" t="s">
        <v>214</v>
      </c>
      <c r="B6" s="113">
        <f t="shared" ref="B6:D9" si="2">E6+H6+K6</f>
        <v>188</v>
      </c>
      <c r="C6" s="113">
        <f>F6+I6+L6</f>
        <v>96</v>
      </c>
      <c r="D6" s="113">
        <f>G6+M6</f>
        <v>92</v>
      </c>
      <c r="E6" s="113">
        <f t="shared" si="0"/>
        <v>179</v>
      </c>
      <c r="F6" s="113">
        <v>92</v>
      </c>
      <c r="G6" s="113">
        <v>87</v>
      </c>
      <c r="H6" s="113">
        <v>2</v>
      </c>
      <c r="I6" s="113">
        <v>2</v>
      </c>
      <c r="J6" s="159" t="s">
        <v>334</v>
      </c>
      <c r="K6" s="113">
        <f t="shared" si="1"/>
        <v>7</v>
      </c>
      <c r="L6" s="113">
        <v>2</v>
      </c>
      <c r="M6" s="113">
        <v>5</v>
      </c>
    </row>
    <row r="7" spans="1:13" ht="22.95" customHeight="1" x14ac:dyDescent="0.2">
      <c r="A7" s="176" t="s">
        <v>290</v>
      </c>
      <c r="B7" s="113">
        <f>E7+K7</f>
        <v>180</v>
      </c>
      <c r="C7" s="113">
        <f>F7+L7</f>
        <v>88</v>
      </c>
      <c r="D7" s="113">
        <f>G7+M7</f>
        <v>92</v>
      </c>
      <c r="E7" s="113">
        <f t="shared" si="0"/>
        <v>176</v>
      </c>
      <c r="F7" s="113">
        <v>87</v>
      </c>
      <c r="G7" s="113">
        <v>89</v>
      </c>
      <c r="H7" s="159" t="s">
        <v>334</v>
      </c>
      <c r="I7" s="159" t="s">
        <v>334</v>
      </c>
      <c r="J7" s="159" t="s">
        <v>334</v>
      </c>
      <c r="K7" s="113">
        <f t="shared" si="1"/>
        <v>4</v>
      </c>
      <c r="L7" s="113">
        <v>1</v>
      </c>
      <c r="M7" s="113">
        <v>3</v>
      </c>
    </row>
    <row r="8" spans="1:13" ht="22.95" customHeight="1" x14ac:dyDescent="0.2">
      <c r="A8" s="176" t="s">
        <v>291</v>
      </c>
      <c r="B8" s="113">
        <f>E8+K8</f>
        <v>183</v>
      </c>
      <c r="C8" s="113">
        <f>F8+L8</f>
        <v>91</v>
      </c>
      <c r="D8" s="113">
        <f>G8+M8</f>
        <v>92</v>
      </c>
      <c r="E8" s="113">
        <f t="shared" si="0"/>
        <v>179</v>
      </c>
      <c r="F8" s="113">
        <v>90</v>
      </c>
      <c r="G8" s="113">
        <v>89</v>
      </c>
      <c r="H8" s="159" t="s">
        <v>334</v>
      </c>
      <c r="I8" s="159" t="s">
        <v>334</v>
      </c>
      <c r="J8" s="159" t="s">
        <v>334</v>
      </c>
      <c r="K8" s="108">
        <f t="shared" si="1"/>
        <v>4</v>
      </c>
      <c r="L8" s="113">
        <v>1</v>
      </c>
      <c r="M8" s="113">
        <v>3</v>
      </c>
    </row>
    <row r="9" spans="1:13" ht="22.95" customHeight="1" x14ac:dyDescent="0.2">
      <c r="A9" s="176" t="s">
        <v>292</v>
      </c>
      <c r="B9" s="113">
        <f t="shared" si="2"/>
        <v>186</v>
      </c>
      <c r="C9" s="113">
        <f>F9+L9</f>
        <v>96</v>
      </c>
      <c r="D9" s="113">
        <f t="shared" si="2"/>
        <v>90</v>
      </c>
      <c r="E9" s="113">
        <f>F9+G9</f>
        <v>183</v>
      </c>
      <c r="F9" s="113">
        <v>95</v>
      </c>
      <c r="G9" s="113">
        <v>88</v>
      </c>
      <c r="H9" s="108">
        <v>1</v>
      </c>
      <c r="I9" s="159" t="s">
        <v>334</v>
      </c>
      <c r="J9" s="113">
        <v>1</v>
      </c>
      <c r="K9" s="108">
        <f t="shared" si="1"/>
        <v>2</v>
      </c>
      <c r="L9" s="113">
        <v>1</v>
      </c>
      <c r="M9" s="113">
        <v>1</v>
      </c>
    </row>
    <row r="10" spans="1:13" ht="22.95" customHeight="1" x14ac:dyDescent="0.2">
      <c r="A10" s="129" t="s">
        <v>293</v>
      </c>
      <c r="B10" s="116">
        <f>E10+K10</f>
        <v>193</v>
      </c>
      <c r="C10" s="116">
        <f>F10+L10</f>
        <v>100</v>
      </c>
      <c r="D10" s="116">
        <f>G10+M10</f>
        <v>93</v>
      </c>
      <c r="E10" s="116">
        <f>F10+G10</f>
        <v>186</v>
      </c>
      <c r="F10" s="116">
        <v>94</v>
      </c>
      <c r="G10" s="116">
        <v>92</v>
      </c>
      <c r="H10" s="177" t="s">
        <v>334</v>
      </c>
      <c r="I10" s="177" t="s">
        <v>334</v>
      </c>
      <c r="J10" s="177" t="s">
        <v>334</v>
      </c>
      <c r="K10" s="115">
        <f t="shared" si="1"/>
        <v>7</v>
      </c>
      <c r="L10" s="116">
        <v>6</v>
      </c>
      <c r="M10" s="116">
        <v>1</v>
      </c>
    </row>
    <row r="11" spans="1:13" s="10" customFormat="1" ht="17.399999999999999" customHeight="1" x14ac:dyDescent="0.2">
      <c r="A11" s="242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3" t="s">
        <v>333</v>
      </c>
    </row>
    <row r="12" spans="1:13" ht="30" customHeight="1" x14ac:dyDescent="0.2"/>
    <row r="13" spans="1:13" ht="30" customHeight="1" x14ac:dyDescent="0.2"/>
    <row r="14" spans="1:13" ht="30" customHeight="1" x14ac:dyDescent="0.2"/>
    <row r="15" spans="1:13" ht="30" customHeight="1" x14ac:dyDescent="0.2"/>
    <row r="16" spans="1:13" ht="30" customHeight="1" x14ac:dyDescent="0.2"/>
    <row r="17" ht="30" customHeight="1" x14ac:dyDescent="0.2"/>
  </sheetData>
  <mergeCells count="6">
    <mergeCell ref="A1:M1"/>
    <mergeCell ref="A3:A4"/>
    <mergeCell ref="B3:D3"/>
    <mergeCell ref="E3:G3"/>
    <mergeCell ref="H3:J3"/>
    <mergeCell ref="K3:M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9B6A-FA12-4E2E-9F04-D5617A9D642E}">
  <dimension ref="A1:M12"/>
  <sheetViews>
    <sheetView view="pageBreakPreview" topLeftCell="A9" zoomScaleNormal="60" zoomScaleSheetLayoutView="100" workbookViewId="0">
      <selection activeCell="L20" sqref="L20"/>
    </sheetView>
  </sheetViews>
  <sheetFormatPr defaultColWidth="9" defaultRowHeight="13.2" x14ac:dyDescent="0.2"/>
  <cols>
    <col min="1" max="1" width="14.44140625" style="1" customWidth="1"/>
    <col min="2" max="5" width="10" style="1" customWidth="1"/>
    <col min="6" max="10" width="14.77734375" style="1" customWidth="1"/>
    <col min="11" max="11" width="9" style="1"/>
    <col min="12" max="12" width="8.88671875" style="1" customWidth="1"/>
    <col min="13" max="13" width="12.109375" style="1" bestFit="1" customWidth="1"/>
    <col min="14" max="16384" width="9" style="1"/>
  </cols>
  <sheetData>
    <row r="1" spans="1:13" ht="26.4" customHeight="1" x14ac:dyDescent="0.2">
      <c r="A1" s="214" t="s">
        <v>336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3" ht="16.2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157" t="s">
        <v>337</v>
      </c>
    </row>
    <row r="3" spans="1:13" ht="15" customHeight="1" x14ac:dyDescent="0.2">
      <c r="A3" s="208" t="s">
        <v>205</v>
      </c>
      <c r="B3" s="136" t="s">
        <v>210</v>
      </c>
      <c r="C3" s="208" t="s">
        <v>338</v>
      </c>
      <c r="D3" s="207"/>
      <c r="E3" s="136" t="s">
        <v>339</v>
      </c>
      <c r="F3" s="207" t="s">
        <v>340</v>
      </c>
      <c r="G3" s="206"/>
      <c r="H3" s="225" t="s">
        <v>341</v>
      </c>
      <c r="I3" s="206" t="s">
        <v>342</v>
      </c>
      <c r="J3" s="227" t="s">
        <v>325</v>
      </c>
    </row>
    <row r="4" spans="1:13" ht="18" customHeight="1" x14ac:dyDescent="0.2">
      <c r="A4" s="208"/>
      <c r="B4" s="135" t="s">
        <v>343</v>
      </c>
      <c r="C4" s="104" t="s">
        <v>344</v>
      </c>
      <c r="D4" s="104" t="s">
        <v>345</v>
      </c>
      <c r="E4" s="135" t="s">
        <v>346</v>
      </c>
      <c r="F4" s="111" t="s">
        <v>347</v>
      </c>
      <c r="G4" s="104" t="s">
        <v>348</v>
      </c>
      <c r="H4" s="226"/>
      <c r="I4" s="206"/>
      <c r="J4" s="227"/>
    </row>
    <row r="5" spans="1:13" ht="22.05" customHeight="1" x14ac:dyDescent="0.2">
      <c r="A5" s="136" t="s">
        <v>349</v>
      </c>
      <c r="B5" s="112">
        <f>SUM(C5:E5)</f>
        <v>304</v>
      </c>
      <c r="C5" s="112">
        <v>53</v>
      </c>
      <c r="D5" s="112">
        <v>18</v>
      </c>
      <c r="E5" s="112">
        <v>233</v>
      </c>
      <c r="F5" s="86">
        <v>46996000</v>
      </c>
      <c r="G5" s="86">
        <v>16360000</v>
      </c>
      <c r="H5" s="86">
        <v>6323920</v>
      </c>
      <c r="I5" s="86">
        <v>52312734</v>
      </c>
      <c r="J5" s="169">
        <f>SUM(F5:I5)</f>
        <v>121992654</v>
      </c>
      <c r="L5" s="168"/>
      <c r="M5" s="168">
        <f>F5+G5</f>
        <v>63356000</v>
      </c>
    </row>
    <row r="6" spans="1:13" ht="22.05" customHeight="1" x14ac:dyDescent="0.2">
      <c r="A6" s="137" t="s">
        <v>350</v>
      </c>
      <c r="B6" s="113">
        <f>SUM(C6:E6)</f>
        <v>311</v>
      </c>
      <c r="C6" s="113">
        <v>52</v>
      </c>
      <c r="D6" s="113">
        <v>18</v>
      </c>
      <c r="E6" s="113">
        <v>241</v>
      </c>
      <c r="F6" s="90">
        <v>48615000</v>
      </c>
      <c r="G6" s="90">
        <v>15640000</v>
      </c>
      <c r="H6" s="90">
        <v>6983863</v>
      </c>
      <c r="I6" s="90">
        <v>62108436</v>
      </c>
      <c r="J6" s="170">
        <f>SUM(F6:I6)</f>
        <v>133347299</v>
      </c>
      <c r="L6" s="168"/>
      <c r="M6" s="168">
        <f t="shared" ref="M6:M11" si="0">F6+G6</f>
        <v>64255000</v>
      </c>
    </row>
    <row r="7" spans="1:13" ht="22.05" customHeight="1" x14ac:dyDescent="0.2">
      <c r="A7" s="137" t="s">
        <v>351</v>
      </c>
      <c r="B7" s="113">
        <f t="shared" ref="B7:B11" si="1">SUM(C7:E7)</f>
        <v>326</v>
      </c>
      <c r="C7" s="113">
        <v>52</v>
      </c>
      <c r="D7" s="113">
        <v>25</v>
      </c>
      <c r="E7" s="113">
        <v>249</v>
      </c>
      <c r="F7" s="90">
        <v>49245000</v>
      </c>
      <c r="G7" s="90">
        <v>12920000</v>
      </c>
      <c r="H7" s="90">
        <v>4696747</v>
      </c>
      <c r="I7" s="90">
        <v>62664401</v>
      </c>
      <c r="J7" s="170">
        <f t="shared" ref="J7:J11" si="2">SUM(F7:I7)</f>
        <v>129526148</v>
      </c>
      <c r="L7" s="168"/>
      <c r="M7" s="168">
        <f t="shared" si="0"/>
        <v>62165000</v>
      </c>
    </row>
    <row r="8" spans="1:13" ht="22.05" customHeight="1" x14ac:dyDescent="0.2">
      <c r="A8" s="137" t="s">
        <v>352</v>
      </c>
      <c r="B8" s="113">
        <f t="shared" si="1"/>
        <v>327</v>
      </c>
      <c r="C8" s="113">
        <v>49</v>
      </c>
      <c r="D8" s="113">
        <v>23</v>
      </c>
      <c r="E8" s="113">
        <v>255</v>
      </c>
      <c r="F8" s="90">
        <v>48850000</v>
      </c>
      <c r="G8" s="90">
        <v>17600000</v>
      </c>
      <c r="H8" s="90">
        <v>5838949</v>
      </c>
      <c r="I8" s="90">
        <v>63664401</v>
      </c>
      <c r="J8" s="170">
        <f>SUM(F8:I8)</f>
        <v>135953350</v>
      </c>
      <c r="L8" s="168"/>
      <c r="M8" s="168">
        <f t="shared" si="0"/>
        <v>66450000</v>
      </c>
    </row>
    <row r="9" spans="1:13" ht="22.05" customHeight="1" x14ac:dyDescent="0.2">
      <c r="A9" s="137" t="s">
        <v>353</v>
      </c>
      <c r="B9" s="113">
        <f t="shared" si="1"/>
        <v>330</v>
      </c>
      <c r="C9" s="113">
        <v>50</v>
      </c>
      <c r="D9" s="113">
        <v>17</v>
      </c>
      <c r="E9" s="113">
        <v>263</v>
      </c>
      <c r="F9" s="90">
        <v>53400000</v>
      </c>
      <c r="G9" s="90">
        <v>8400000</v>
      </c>
      <c r="H9" s="90">
        <v>7268587</v>
      </c>
      <c r="I9" s="90">
        <v>67664401</v>
      </c>
      <c r="J9" s="170">
        <f t="shared" si="2"/>
        <v>136732988</v>
      </c>
      <c r="L9" s="168"/>
      <c r="M9" s="168">
        <f t="shared" si="0"/>
        <v>61800000</v>
      </c>
    </row>
    <row r="10" spans="1:13" ht="22.05" customHeight="1" x14ac:dyDescent="0.2">
      <c r="A10" s="137" t="s">
        <v>354</v>
      </c>
      <c r="B10" s="113">
        <f t="shared" si="1"/>
        <v>338</v>
      </c>
      <c r="C10" s="113">
        <v>49</v>
      </c>
      <c r="D10" s="113">
        <v>21</v>
      </c>
      <c r="E10" s="113">
        <v>268</v>
      </c>
      <c r="F10" s="90">
        <v>52475000</v>
      </c>
      <c r="G10" s="90">
        <v>6600000</v>
      </c>
      <c r="H10" s="90">
        <v>8147383</v>
      </c>
      <c r="I10" s="90">
        <v>67664401</v>
      </c>
      <c r="J10" s="170">
        <f>SUM(F10:I10)</f>
        <v>134886784</v>
      </c>
      <c r="L10" s="168"/>
      <c r="M10" s="168">
        <f t="shared" si="0"/>
        <v>59075000</v>
      </c>
    </row>
    <row r="11" spans="1:13" ht="22.05" customHeight="1" x14ac:dyDescent="0.2">
      <c r="A11" s="135" t="s">
        <v>355</v>
      </c>
      <c r="B11" s="116">
        <f t="shared" si="1"/>
        <v>340</v>
      </c>
      <c r="C11" s="116">
        <v>44</v>
      </c>
      <c r="D11" s="116">
        <v>22</v>
      </c>
      <c r="E11" s="116">
        <v>274</v>
      </c>
      <c r="F11" s="94">
        <v>47715000</v>
      </c>
      <c r="G11" s="94">
        <v>12360000</v>
      </c>
      <c r="H11" s="94">
        <v>5079793</v>
      </c>
      <c r="I11" s="94">
        <v>71664741</v>
      </c>
      <c r="J11" s="178">
        <f t="shared" si="2"/>
        <v>136819534</v>
      </c>
      <c r="L11" s="168"/>
      <c r="M11" s="168">
        <f t="shared" si="0"/>
        <v>60075000</v>
      </c>
    </row>
    <row r="12" spans="1:13" ht="16.8" customHeight="1" x14ac:dyDescent="0.2">
      <c r="J12" s="62" t="s">
        <v>260</v>
      </c>
    </row>
  </sheetData>
  <mergeCells count="7">
    <mergeCell ref="A1:J1"/>
    <mergeCell ref="A3:A4"/>
    <mergeCell ref="C3:D3"/>
    <mergeCell ref="F3:G3"/>
    <mergeCell ref="H3:H4"/>
    <mergeCell ref="I3:I4"/>
    <mergeCell ref="J3:J4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BCD25-A45B-4925-8F4E-4DCB5B95E008}">
  <dimension ref="A1:J225"/>
  <sheetViews>
    <sheetView view="pageBreakPreview" topLeftCell="A17" zoomScaleNormal="60" zoomScaleSheetLayoutView="100" workbookViewId="0">
      <selection activeCell="C95" sqref="C95"/>
    </sheetView>
  </sheetViews>
  <sheetFormatPr defaultColWidth="9" defaultRowHeight="13.2" x14ac:dyDescent="0.2"/>
  <cols>
    <col min="1" max="1" width="5.5546875" style="10" customWidth="1"/>
    <col min="2" max="2" width="37" style="10" customWidth="1"/>
    <col min="3" max="3" width="8.44140625" style="10" customWidth="1"/>
    <col min="4" max="4" width="18.88671875" style="10" customWidth="1"/>
    <col min="5" max="5" width="17.109375" style="10" customWidth="1"/>
    <col min="6" max="6" width="9.77734375" style="10" customWidth="1"/>
    <col min="7" max="7" width="7.88671875" style="10" customWidth="1"/>
    <col min="8" max="8" width="8.77734375" style="10" customWidth="1"/>
    <col min="9" max="9" width="10" style="10" customWidth="1"/>
    <col min="10" max="10" width="70.44140625" style="10" customWidth="1"/>
    <col min="11" max="16384" width="9" style="10"/>
  </cols>
  <sheetData>
    <row r="1" spans="1:10" ht="19.2" x14ac:dyDescent="0.2">
      <c r="A1" s="214" t="s">
        <v>0</v>
      </c>
      <c r="B1" s="214"/>
      <c r="C1" s="214"/>
      <c r="D1" s="214"/>
      <c r="E1" s="214"/>
    </row>
    <row r="2" spans="1:10" ht="13.8" thickBot="1" x14ac:dyDescent="0.25">
      <c r="A2" s="19"/>
      <c r="B2" s="20"/>
      <c r="C2" s="19"/>
      <c r="D2" s="21"/>
      <c r="E2" s="22" t="s">
        <v>1</v>
      </c>
    </row>
    <row r="3" spans="1:10" ht="17.399999999999999" customHeight="1" x14ac:dyDescent="0.2">
      <c r="A3" s="47" t="s">
        <v>234</v>
      </c>
      <c r="B3" s="48" t="s">
        <v>2</v>
      </c>
      <c r="C3" s="49" t="s">
        <v>3</v>
      </c>
      <c r="D3" s="48" t="s">
        <v>4</v>
      </c>
      <c r="E3" s="50" t="s">
        <v>5</v>
      </c>
    </row>
    <row r="4" spans="1:10" ht="19.95" customHeight="1" x14ac:dyDescent="0.2">
      <c r="A4" s="23" t="s">
        <v>6</v>
      </c>
      <c r="B4" s="24" t="s">
        <v>7</v>
      </c>
      <c r="C4" s="25" t="s">
        <v>8</v>
      </c>
      <c r="D4" s="26" t="s">
        <v>9</v>
      </c>
      <c r="E4" s="27">
        <v>21412</v>
      </c>
      <c r="F4" s="28"/>
      <c r="G4" s="29"/>
      <c r="H4" s="28"/>
      <c r="I4" s="28"/>
      <c r="J4" s="20"/>
    </row>
    <row r="5" spans="1:10" ht="19.95" customHeight="1" x14ac:dyDescent="0.2">
      <c r="A5" s="23" t="s">
        <v>10</v>
      </c>
      <c r="B5" s="24" t="s">
        <v>11</v>
      </c>
      <c r="C5" s="25" t="s">
        <v>8</v>
      </c>
      <c r="D5" s="26" t="s">
        <v>12</v>
      </c>
      <c r="E5" s="27">
        <v>30022</v>
      </c>
      <c r="F5" s="28"/>
      <c r="G5" s="29"/>
      <c r="H5" s="28"/>
      <c r="I5" s="28"/>
      <c r="J5" s="20"/>
    </row>
    <row r="6" spans="1:10" ht="19.95" customHeight="1" x14ac:dyDescent="0.2">
      <c r="A6" s="23" t="s">
        <v>10</v>
      </c>
      <c r="B6" s="24" t="s">
        <v>13</v>
      </c>
      <c r="C6" s="25" t="s">
        <v>8</v>
      </c>
      <c r="D6" s="26" t="s">
        <v>12</v>
      </c>
      <c r="E6" s="27">
        <v>30022</v>
      </c>
      <c r="F6" s="28"/>
      <c r="G6" s="29"/>
      <c r="H6" s="28"/>
      <c r="I6" s="28"/>
      <c r="J6" s="20"/>
    </row>
    <row r="7" spans="1:10" ht="19.95" customHeight="1" x14ac:dyDescent="0.2">
      <c r="A7" s="23" t="s">
        <v>10</v>
      </c>
      <c r="B7" s="24" t="s" ph="1">
        <v>14</v>
      </c>
      <c r="C7" s="25" t="s">
        <v>8</v>
      </c>
      <c r="D7" s="26" t="s">
        <v>15</v>
      </c>
      <c r="E7" s="27">
        <v>34866</v>
      </c>
      <c r="F7" s="28"/>
      <c r="G7" s="29"/>
      <c r="H7" s="28"/>
      <c r="I7" s="28"/>
      <c r="J7" s="20"/>
    </row>
    <row r="8" spans="1:10" ht="19.95" customHeight="1" x14ac:dyDescent="0.2">
      <c r="A8" s="23" t="s">
        <v>10</v>
      </c>
      <c r="B8" s="24" t="s">
        <v>16</v>
      </c>
      <c r="C8" s="25" t="s">
        <v>8</v>
      </c>
      <c r="D8" s="26" t="s">
        <v>15</v>
      </c>
      <c r="E8" s="27">
        <v>34866</v>
      </c>
      <c r="F8" s="28"/>
      <c r="G8" s="29"/>
      <c r="H8" s="28"/>
      <c r="I8" s="28"/>
      <c r="J8" s="20"/>
    </row>
    <row r="9" spans="1:10" ht="19.95" customHeight="1" x14ac:dyDescent="0.2">
      <c r="A9" s="23" t="s">
        <v>10</v>
      </c>
      <c r="B9" s="24" t="s">
        <v>17</v>
      </c>
      <c r="C9" s="25" t="s">
        <v>8</v>
      </c>
      <c r="D9" s="26" t="s">
        <v>18</v>
      </c>
      <c r="E9" s="27">
        <v>38204</v>
      </c>
      <c r="F9" s="28"/>
      <c r="G9" s="29"/>
      <c r="H9" s="28"/>
      <c r="I9" s="28"/>
      <c r="J9" s="20"/>
    </row>
    <row r="10" spans="1:10" ht="19.95" customHeight="1" x14ac:dyDescent="0.2">
      <c r="A10" s="23"/>
      <c r="B10" s="24" t="s">
        <v>19</v>
      </c>
      <c r="C10" s="25" t="s">
        <v>8</v>
      </c>
      <c r="D10" s="26" t="s">
        <v>18</v>
      </c>
      <c r="E10" s="30"/>
      <c r="F10" s="28"/>
      <c r="G10" s="29"/>
      <c r="H10" s="28"/>
      <c r="I10" s="28"/>
      <c r="J10" s="20"/>
    </row>
    <row r="11" spans="1:10" ht="19.95" customHeight="1" x14ac:dyDescent="0.2">
      <c r="A11" s="23"/>
      <c r="B11" s="24" t="s" ph="1">
        <v>20</v>
      </c>
      <c r="C11" s="25" t="s">
        <v>8</v>
      </c>
      <c r="D11" s="26" t="s">
        <v>18</v>
      </c>
      <c r="E11" s="30"/>
      <c r="F11" s="28"/>
      <c r="G11" s="29"/>
      <c r="H11" s="28"/>
      <c r="I11" s="28"/>
      <c r="J11" s="20"/>
    </row>
    <row r="12" spans="1:10" ht="19.95" customHeight="1" x14ac:dyDescent="0.2">
      <c r="A12" s="23"/>
      <c r="B12" s="24" t="s">
        <v>21</v>
      </c>
      <c r="C12" s="25" t="s">
        <v>8</v>
      </c>
      <c r="D12" s="26" t="s">
        <v>22</v>
      </c>
      <c r="E12" s="30"/>
      <c r="F12" s="28"/>
      <c r="G12" s="29"/>
      <c r="H12" s="28"/>
      <c r="I12" s="28"/>
      <c r="J12" s="20"/>
    </row>
    <row r="13" spans="1:10" ht="19.95" customHeight="1" x14ac:dyDescent="0.2">
      <c r="A13" s="23"/>
      <c r="B13" s="24" t="s">
        <v>23</v>
      </c>
      <c r="C13" s="25" t="s">
        <v>8</v>
      </c>
      <c r="D13" s="26" t="s">
        <v>24</v>
      </c>
      <c r="E13" s="30"/>
      <c r="F13" s="28"/>
      <c r="G13" s="29"/>
      <c r="H13" s="28"/>
      <c r="I13" s="28"/>
      <c r="J13" s="20"/>
    </row>
    <row r="14" spans="1:10" ht="19.95" customHeight="1" x14ac:dyDescent="0.2">
      <c r="A14" s="23"/>
      <c r="B14" s="24" t="s">
        <v>25</v>
      </c>
      <c r="C14" s="25" t="s">
        <v>8</v>
      </c>
      <c r="D14" s="26" t="s">
        <v>24</v>
      </c>
      <c r="E14" s="30"/>
      <c r="F14" s="28"/>
      <c r="G14" s="29"/>
      <c r="H14" s="28"/>
      <c r="I14" s="28"/>
      <c r="J14" s="20"/>
    </row>
    <row r="15" spans="1:10" ht="19.95" customHeight="1" x14ac:dyDescent="0.2">
      <c r="A15" s="23"/>
      <c r="B15" s="31" t="s">
        <v>26</v>
      </c>
      <c r="C15" s="32" t="s">
        <v>8</v>
      </c>
      <c r="D15" s="33" t="s">
        <v>18</v>
      </c>
      <c r="E15" s="30"/>
      <c r="F15" s="28"/>
      <c r="G15" s="29"/>
      <c r="H15" s="28"/>
      <c r="I15" s="28"/>
      <c r="J15" s="20"/>
    </row>
    <row r="16" spans="1:10" ht="19.95" customHeight="1" x14ac:dyDescent="0.2">
      <c r="A16" s="23"/>
      <c r="B16" s="31" t="s" ph="1">
        <v>27</v>
      </c>
      <c r="C16" s="32" t="s">
        <v>8</v>
      </c>
      <c r="D16" s="33" t="s">
        <v>15</v>
      </c>
      <c r="E16" s="30"/>
      <c r="F16" s="28"/>
      <c r="G16" s="29"/>
      <c r="H16" s="28"/>
      <c r="I16" s="28"/>
      <c r="J16" s="20"/>
    </row>
    <row r="17" spans="1:10" ht="19.95" customHeight="1" x14ac:dyDescent="0.2">
      <c r="A17" s="23"/>
      <c r="B17" s="31" t="s" ph="1">
        <v>28</v>
      </c>
      <c r="C17" s="32" t="s">
        <v>8</v>
      </c>
      <c r="D17" s="33" t="s">
        <v>15</v>
      </c>
      <c r="E17" s="30"/>
      <c r="F17" s="28"/>
      <c r="G17" s="29"/>
      <c r="H17" s="28"/>
      <c r="I17" s="28"/>
      <c r="J17" s="20"/>
    </row>
    <row r="18" spans="1:10" ht="19.95" customHeight="1" x14ac:dyDescent="0.2">
      <c r="A18" s="23"/>
      <c r="B18" s="31" t="s">
        <v>29</v>
      </c>
      <c r="C18" s="32" t="s">
        <v>8</v>
      </c>
      <c r="D18" s="33" t="s">
        <v>15</v>
      </c>
      <c r="E18" s="30"/>
      <c r="F18" s="28"/>
      <c r="G18" s="29"/>
      <c r="H18" s="28"/>
      <c r="I18" s="28"/>
      <c r="J18" s="20"/>
    </row>
    <row r="19" spans="1:10" ht="19.95" customHeight="1" x14ac:dyDescent="0.2">
      <c r="A19" s="23"/>
      <c r="B19" s="31" t="s">
        <v>30</v>
      </c>
      <c r="C19" s="32" t="s">
        <v>8</v>
      </c>
      <c r="D19" s="33" t="s">
        <v>15</v>
      </c>
      <c r="E19" s="30"/>
      <c r="F19" s="28"/>
      <c r="G19" s="29"/>
      <c r="H19" s="28"/>
      <c r="I19" s="28"/>
      <c r="J19" s="20"/>
    </row>
    <row r="20" spans="1:10" ht="19.95" customHeight="1" x14ac:dyDescent="0.2">
      <c r="A20" s="23"/>
      <c r="B20" s="31" t="s">
        <v>31</v>
      </c>
      <c r="C20" s="32" t="s">
        <v>8</v>
      </c>
      <c r="D20" s="33" t="s">
        <v>24</v>
      </c>
      <c r="E20" s="30"/>
      <c r="F20" s="28"/>
      <c r="G20" s="29"/>
      <c r="H20" s="28"/>
      <c r="I20" s="28"/>
      <c r="J20" s="20"/>
    </row>
    <row r="21" spans="1:10" ht="19.95" customHeight="1" x14ac:dyDescent="0.2">
      <c r="A21" s="23"/>
      <c r="B21" s="31" t="s">
        <v>32</v>
      </c>
      <c r="C21" s="32" t="s">
        <v>8</v>
      </c>
      <c r="D21" s="33" t="s">
        <v>15</v>
      </c>
      <c r="E21" s="30"/>
      <c r="F21" s="28"/>
      <c r="G21" s="29"/>
      <c r="H21" s="28"/>
      <c r="I21" s="28"/>
      <c r="J21" s="20"/>
    </row>
    <row r="22" spans="1:10" ht="19.95" customHeight="1" x14ac:dyDescent="0.2">
      <c r="A22" s="23"/>
      <c r="B22" s="24" t="s">
        <v>33</v>
      </c>
      <c r="C22" s="25" t="s">
        <v>8</v>
      </c>
      <c r="D22" s="26" t="s">
        <v>18</v>
      </c>
      <c r="E22" s="30"/>
      <c r="F22" s="28"/>
      <c r="G22" s="29"/>
      <c r="H22" s="28"/>
      <c r="I22" s="28"/>
      <c r="J22" s="20"/>
    </row>
    <row r="23" spans="1:10" ht="19.95" customHeight="1" x14ac:dyDescent="0.2">
      <c r="A23" s="23"/>
      <c r="B23" s="24" t="s">
        <v>34</v>
      </c>
      <c r="C23" s="25" t="s">
        <v>8</v>
      </c>
      <c r="D23" s="26" t="s">
        <v>15</v>
      </c>
      <c r="E23" s="30"/>
      <c r="F23" s="28"/>
      <c r="G23" s="29"/>
      <c r="H23" s="28"/>
      <c r="I23" s="28"/>
      <c r="J23" s="20"/>
    </row>
    <row r="24" spans="1:10" ht="19.95" customHeight="1" x14ac:dyDescent="0.2">
      <c r="A24" s="23"/>
      <c r="B24" s="24" t="s">
        <v>35</v>
      </c>
      <c r="C24" s="25" t="s">
        <v>8</v>
      </c>
      <c r="D24" s="26" t="s">
        <v>15</v>
      </c>
      <c r="E24" s="30"/>
      <c r="F24" s="28"/>
      <c r="G24" s="29"/>
      <c r="H24" s="28"/>
      <c r="I24" s="28"/>
      <c r="J24" s="20"/>
    </row>
    <row r="25" spans="1:10" ht="19.95" customHeight="1" x14ac:dyDescent="0.2">
      <c r="A25" s="23"/>
      <c r="B25" s="24" t="s">
        <v>36</v>
      </c>
      <c r="C25" s="25" t="s">
        <v>8</v>
      </c>
      <c r="D25" s="26" t="s">
        <v>15</v>
      </c>
      <c r="E25" s="30"/>
      <c r="F25" s="28"/>
      <c r="G25" s="29"/>
      <c r="H25" s="28"/>
      <c r="I25" s="28"/>
      <c r="J25" s="20"/>
    </row>
    <row r="26" spans="1:10" ht="19.95" customHeight="1" x14ac:dyDescent="0.2">
      <c r="A26" s="23"/>
      <c r="B26" s="24" t="s">
        <v>37</v>
      </c>
      <c r="C26" s="25" t="s">
        <v>8</v>
      </c>
      <c r="D26" s="26" t="s">
        <v>24</v>
      </c>
      <c r="E26" s="30"/>
      <c r="F26" s="28"/>
      <c r="G26" s="29"/>
      <c r="H26" s="28"/>
      <c r="I26" s="28"/>
      <c r="J26" s="20"/>
    </row>
    <row r="27" spans="1:10" ht="19.95" customHeight="1" x14ac:dyDescent="0.2">
      <c r="A27" s="23" t="s">
        <v>10</v>
      </c>
      <c r="B27" s="24" t="s" ph="1">
        <v>38</v>
      </c>
      <c r="C27" s="25" t="s">
        <v>39</v>
      </c>
      <c r="D27" s="26" t="s">
        <v>18</v>
      </c>
      <c r="E27" s="27">
        <v>34866</v>
      </c>
      <c r="F27" s="28"/>
      <c r="G27" s="29"/>
      <c r="H27" s="28"/>
      <c r="I27" s="28"/>
      <c r="J27" s="20"/>
    </row>
    <row r="28" spans="1:10" ht="19.95" customHeight="1" x14ac:dyDescent="0.2">
      <c r="A28" s="23"/>
      <c r="B28" s="24" t="s">
        <v>40</v>
      </c>
      <c r="C28" s="25" t="s">
        <v>39</v>
      </c>
      <c r="D28" s="26" t="s">
        <v>18</v>
      </c>
      <c r="E28" s="30"/>
      <c r="F28" s="28"/>
      <c r="G28" s="29"/>
      <c r="H28" s="28"/>
      <c r="I28" s="28"/>
      <c r="J28" s="20"/>
    </row>
    <row r="29" spans="1:10" ht="19.95" customHeight="1" x14ac:dyDescent="0.2">
      <c r="A29" s="23"/>
      <c r="B29" s="24" t="s">
        <v>41</v>
      </c>
      <c r="C29" s="25" t="s">
        <v>39</v>
      </c>
      <c r="D29" s="26" t="s">
        <v>15</v>
      </c>
      <c r="E29" s="30"/>
      <c r="F29" s="28"/>
      <c r="G29" s="29"/>
      <c r="H29" s="28"/>
      <c r="I29" s="28"/>
      <c r="J29" s="20"/>
    </row>
    <row r="30" spans="1:10" ht="19.95" customHeight="1" x14ac:dyDescent="0.2">
      <c r="A30" s="23"/>
      <c r="B30" s="24" t="s">
        <v>42</v>
      </c>
      <c r="C30" s="25" t="s">
        <v>39</v>
      </c>
      <c r="D30" s="26" t="s">
        <v>15</v>
      </c>
      <c r="E30" s="30"/>
      <c r="F30" s="28"/>
      <c r="G30" s="29"/>
      <c r="H30" s="28"/>
      <c r="I30" s="28"/>
      <c r="J30" s="20"/>
    </row>
    <row r="31" spans="1:10" ht="19.95" customHeight="1" x14ac:dyDescent="0.2">
      <c r="A31" s="23"/>
      <c r="B31" s="24" t="s">
        <v>43</v>
      </c>
      <c r="C31" s="25" t="s">
        <v>39</v>
      </c>
      <c r="D31" s="26" t="s">
        <v>15</v>
      </c>
      <c r="E31" s="30"/>
      <c r="F31" s="28"/>
      <c r="G31" s="29"/>
      <c r="H31" s="28"/>
      <c r="I31" s="28"/>
      <c r="J31" s="20"/>
    </row>
    <row r="32" spans="1:10" ht="19.95" customHeight="1" x14ac:dyDescent="0.2">
      <c r="A32" s="23"/>
      <c r="B32" s="24" t="s">
        <v>44</v>
      </c>
      <c r="C32" s="25" t="s">
        <v>39</v>
      </c>
      <c r="D32" s="26" t="s">
        <v>15</v>
      </c>
      <c r="E32" s="30"/>
      <c r="F32" s="28"/>
      <c r="G32" s="29"/>
      <c r="H32" s="28"/>
      <c r="I32" s="28"/>
      <c r="J32" s="20"/>
    </row>
    <row r="33" spans="1:10" ht="19.95" customHeight="1" x14ac:dyDescent="0.2">
      <c r="A33" s="23"/>
      <c r="B33" s="24" t="s">
        <v>45</v>
      </c>
      <c r="C33" s="25" t="s">
        <v>39</v>
      </c>
      <c r="D33" s="26" t="s">
        <v>24</v>
      </c>
      <c r="E33" s="30"/>
      <c r="F33" s="28"/>
      <c r="G33" s="29"/>
      <c r="H33" s="28"/>
      <c r="I33" s="28"/>
      <c r="J33" s="20"/>
    </row>
    <row r="34" spans="1:10" ht="19.95" customHeight="1" x14ac:dyDescent="0.2">
      <c r="A34" s="23"/>
      <c r="B34" s="24" t="s">
        <v>46</v>
      </c>
      <c r="C34" s="25" t="s">
        <v>39</v>
      </c>
      <c r="D34" s="26" t="s">
        <v>24</v>
      </c>
      <c r="E34" s="30"/>
    </row>
    <row r="35" spans="1:10" ht="19.95" customHeight="1" x14ac:dyDescent="0.2">
      <c r="A35" s="23"/>
      <c r="B35" s="24" t="s">
        <v>47</v>
      </c>
      <c r="C35" s="25" t="s">
        <v>39</v>
      </c>
      <c r="D35" s="26" t="s">
        <v>24</v>
      </c>
      <c r="E35" s="30"/>
    </row>
    <row r="36" spans="1:10" ht="19.95" customHeight="1" x14ac:dyDescent="0.2">
      <c r="A36" s="23"/>
      <c r="B36" s="24" t="s">
        <v>48</v>
      </c>
      <c r="C36" s="25" t="s">
        <v>39</v>
      </c>
      <c r="D36" s="26" t="s">
        <v>15</v>
      </c>
      <c r="E36" s="30"/>
    </row>
    <row r="37" spans="1:10" ht="19.95" customHeight="1" x14ac:dyDescent="0.2">
      <c r="A37" s="23"/>
      <c r="B37" s="24" t="s">
        <v>49</v>
      </c>
      <c r="C37" s="25" t="s">
        <v>39</v>
      </c>
      <c r="D37" s="26" t="s">
        <v>15</v>
      </c>
      <c r="E37" s="30"/>
    </row>
    <row r="38" spans="1:10" ht="19.95" customHeight="1" x14ac:dyDescent="0.2">
      <c r="A38" s="23"/>
      <c r="B38" s="24" t="s">
        <v>50</v>
      </c>
      <c r="C38" s="25" t="s">
        <v>39</v>
      </c>
      <c r="D38" s="26" t="s">
        <v>15</v>
      </c>
      <c r="E38" s="30"/>
    </row>
    <row r="39" spans="1:10" ht="19.95" customHeight="1" x14ac:dyDescent="0.2">
      <c r="A39" s="23" t="s">
        <v>10</v>
      </c>
      <c r="B39" s="24" t="s">
        <v>51</v>
      </c>
      <c r="C39" s="25" t="s">
        <v>52</v>
      </c>
      <c r="D39" s="26" t="s">
        <v>12</v>
      </c>
      <c r="E39" s="27">
        <v>29260</v>
      </c>
    </row>
    <row r="40" spans="1:10" ht="19.95" customHeight="1" x14ac:dyDescent="0.2">
      <c r="A40" s="23"/>
      <c r="B40" s="24" t="s">
        <v>53</v>
      </c>
      <c r="C40" s="25" t="s">
        <v>52</v>
      </c>
      <c r="D40" s="26" t="s">
        <v>15</v>
      </c>
      <c r="E40" s="30"/>
    </row>
    <row r="41" spans="1:10" ht="19.95" customHeight="1" x14ac:dyDescent="0.2">
      <c r="A41" s="23"/>
      <c r="B41" s="24" t="s">
        <v>54</v>
      </c>
      <c r="C41" s="25" t="s">
        <v>52</v>
      </c>
      <c r="D41" s="26" t="s">
        <v>15</v>
      </c>
      <c r="E41" s="30"/>
    </row>
    <row r="42" spans="1:10" ht="19.95" customHeight="1" x14ac:dyDescent="0.2">
      <c r="A42" s="23"/>
      <c r="B42" s="24" t="s">
        <v>55</v>
      </c>
      <c r="C42" s="25" t="s">
        <v>52</v>
      </c>
      <c r="D42" s="26" t="s">
        <v>15</v>
      </c>
      <c r="E42" s="30"/>
    </row>
    <row r="43" spans="1:10" ht="19.95" customHeight="1" x14ac:dyDescent="0.2">
      <c r="A43" s="23"/>
      <c r="B43" s="24" t="s">
        <v>56</v>
      </c>
      <c r="C43" s="25" t="s">
        <v>52</v>
      </c>
      <c r="D43" s="26" t="s">
        <v>18</v>
      </c>
      <c r="E43" s="30"/>
    </row>
    <row r="44" spans="1:10" ht="19.95" customHeight="1" x14ac:dyDescent="0.2">
      <c r="A44" s="23"/>
      <c r="B44" s="24" t="s">
        <v>57</v>
      </c>
      <c r="C44" s="25" t="s">
        <v>52</v>
      </c>
      <c r="D44" s="26" t="s">
        <v>15</v>
      </c>
      <c r="E44" s="30"/>
    </row>
    <row r="45" spans="1:10" ht="19.95" customHeight="1" x14ac:dyDescent="0.2">
      <c r="A45" s="23"/>
      <c r="B45" s="24" t="s">
        <v>58</v>
      </c>
      <c r="C45" s="25" t="s">
        <v>52</v>
      </c>
      <c r="D45" s="26" t="s">
        <v>15</v>
      </c>
      <c r="E45" s="30"/>
    </row>
    <row r="46" spans="1:10" ht="19.95" customHeight="1" x14ac:dyDescent="0.2">
      <c r="A46" s="23"/>
      <c r="B46" s="24" t="s">
        <v>59</v>
      </c>
      <c r="C46" s="25" t="s">
        <v>52</v>
      </c>
      <c r="D46" s="26" t="s">
        <v>15</v>
      </c>
      <c r="E46" s="30"/>
    </row>
    <row r="47" spans="1:10" ht="19.95" customHeight="1" x14ac:dyDescent="0.2">
      <c r="A47" s="23"/>
      <c r="B47" s="24" t="s">
        <v>60</v>
      </c>
      <c r="C47" s="25" t="s">
        <v>52</v>
      </c>
      <c r="D47" s="26" t="s">
        <v>15</v>
      </c>
      <c r="E47" s="30"/>
    </row>
    <row r="48" spans="1:10" ht="19.95" customHeight="1" x14ac:dyDescent="0.2">
      <c r="A48" s="23"/>
      <c r="B48" s="24" t="s">
        <v>61</v>
      </c>
      <c r="C48" s="25" t="s">
        <v>52</v>
      </c>
      <c r="D48" s="26" t="s">
        <v>15</v>
      </c>
      <c r="E48" s="30"/>
    </row>
    <row r="49" spans="1:5" ht="19.95" customHeight="1" x14ac:dyDescent="0.2">
      <c r="A49" s="23"/>
      <c r="B49" s="24" t="s">
        <v>62</v>
      </c>
      <c r="C49" s="25" t="s">
        <v>52</v>
      </c>
      <c r="D49" s="26" t="s">
        <v>15</v>
      </c>
      <c r="E49" s="30"/>
    </row>
    <row r="50" spans="1:5" ht="19.95" customHeight="1" x14ac:dyDescent="0.2">
      <c r="A50" s="23"/>
      <c r="B50" s="24" t="s">
        <v>63</v>
      </c>
      <c r="C50" s="25" t="s">
        <v>52</v>
      </c>
      <c r="D50" s="26" t="s">
        <v>15</v>
      </c>
      <c r="E50" s="30"/>
    </row>
    <row r="51" spans="1:5" ht="19.95" customHeight="1" x14ac:dyDescent="0.2">
      <c r="A51" s="23"/>
      <c r="B51" s="24" t="s">
        <v>64</v>
      </c>
      <c r="C51" s="25" t="s">
        <v>52</v>
      </c>
      <c r="D51" s="26" t="s">
        <v>15</v>
      </c>
      <c r="E51" s="30"/>
    </row>
    <row r="52" spans="1:5" ht="19.95" customHeight="1" x14ac:dyDescent="0.2">
      <c r="A52" s="23"/>
      <c r="B52" s="24" t="s">
        <v>65</v>
      </c>
      <c r="C52" s="25" t="s">
        <v>52</v>
      </c>
      <c r="D52" s="26" t="s">
        <v>15</v>
      </c>
      <c r="E52" s="30"/>
    </row>
    <row r="53" spans="1:5" ht="19.95" customHeight="1" x14ac:dyDescent="0.2">
      <c r="A53" s="23"/>
      <c r="B53" s="24" t="s">
        <v>66</v>
      </c>
      <c r="C53" s="25" t="s">
        <v>52</v>
      </c>
      <c r="D53" s="26" t="s">
        <v>15</v>
      </c>
      <c r="E53" s="30"/>
    </row>
    <row r="54" spans="1:5" ht="19.95" customHeight="1" x14ac:dyDescent="0.2">
      <c r="A54" s="23"/>
      <c r="B54" s="24" t="s">
        <v>67</v>
      </c>
      <c r="C54" s="25" t="s">
        <v>52</v>
      </c>
      <c r="D54" s="26" t="s">
        <v>15</v>
      </c>
      <c r="E54" s="30"/>
    </row>
    <row r="55" spans="1:5" ht="19.95" customHeight="1" x14ac:dyDescent="0.2">
      <c r="A55" s="23"/>
      <c r="B55" s="24" t="s">
        <v>68</v>
      </c>
      <c r="C55" s="25" t="s">
        <v>52</v>
      </c>
      <c r="D55" s="26" t="s">
        <v>18</v>
      </c>
      <c r="E55" s="30"/>
    </row>
    <row r="56" spans="1:5" ht="19.95" customHeight="1" x14ac:dyDescent="0.2">
      <c r="A56" s="23"/>
      <c r="B56" s="24" t="s">
        <v>32</v>
      </c>
      <c r="C56" s="25" t="s">
        <v>52</v>
      </c>
      <c r="D56" s="26" t="s">
        <v>15</v>
      </c>
      <c r="E56" s="30"/>
    </row>
    <row r="57" spans="1:5" ht="19.95" customHeight="1" x14ac:dyDescent="0.2">
      <c r="A57" s="23"/>
      <c r="B57" s="24" t="s">
        <v>69</v>
      </c>
      <c r="C57" s="25" t="s">
        <v>52</v>
      </c>
      <c r="D57" s="26" t="s">
        <v>15</v>
      </c>
      <c r="E57" s="30"/>
    </row>
    <row r="58" spans="1:5" ht="19.95" customHeight="1" x14ac:dyDescent="0.2">
      <c r="A58" s="23"/>
      <c r="B58" s="24" t="s">
        <v>70</v>
      </c>
      <c r="C58" s="25" t="s">
        <v>52</v>
      </c>
      <c r="D58" s="26" t="s">
        <v>71</v>
      </c>
      <c r="E58" s="30"/>
    </row>
    <row r="59" spans="1:5" ht="19.95" customHeight="1" x14ac:dyDescent="0.2">
      <c r="A59" s="23"/>
      <c r="B59" s="24" t="s">
        <v>72</v>
      </c>
      <c r="C59" s="25" t="s">
        <v>73</v>
      </c>
      <c r="D59" s="26" t="s">
        <v>15</v>
      </c>
      <c r="E59" s="30"/>
    </row>
    <row r="60" spans="1:5" ht="19.95" customHeight="1" x14ac:dyDescent="0.2">
      <c r="A60" s="23"/>
      <c r="B60" s="24" t="s">
        <v>59</v>
      </c>
      <c r="C60" s="25" t="s">
        <v>73</v>
      </c>
      <c r="D60" s="26" t="s">
        <v>15</v>
      </c>
      <c r="E60" s="30"/>
    </row>
    <row r="61" spans="1:5" ht="19.95" customHeight="1" x14ac:dyDescent="0.2">
      <c r="A61" s="23"/>
      <c r="B61" s="24" t="s">
        <v>74</v>
      </c>
      <c r="C61" s="25" t="s">
        <v>73</v>
      </c>
      <c r="D61" s="26" t="s">
        <v>15</v>
      </c>
      <c r="E61" s="30"/>
    </row>
    <row r="62" spans="1:5" ht="19.95" customHeight="1" x14ac:dyDescent="0.2">
      <c r="A62" s="23"/>
      <c r="B62" s="24" t="s">
        <v>32</v>
      </c>
      <c r="C62" s="25" t="s">
        <v>73</v>
      </c>
      <c r="D62" s="26" t="s">
        <v>15</v>
      </c>
      <c r="E62" s="30"/>
    </row>
    <row r="63" spans="1:5" ht="19.95" customHeight="1" x14ac:dyDescent="0.2">
      <c r="A63" s="23"/>
      <c r="B63" s="24" t="s">
        <v>75</v>
      </c>
      <c r="C63" s="25" t="s">
        <v>73</v>
      </c>
      <c r="D63" s="26" t="s">
        <v>15</v>
      </c>
      <c r="E63" s="30"/>
    </row>
    <row r="64" spans="1:5" ht="19.95" customHeight="1" x14ac:dyDescent="0.2">
      <c r="A64" s="23"/>
      <c r="B64" s="24" t="s">
        <v>76</v>
      </c>
      <c r="C64" s="25" t="s">
        <v>73</v>
      </c>
      <c r="D64" s="26" t="s">
        <v>18</v>
      </c>
      <c r="E64" s="30"/>
    </row>
    <row r="65" spans="1:5" ht="19.95" customHeight="1" x14ac:dyDescent="0.2">
      <c r="A65" s="23"/>
      <c r="B65" s="24" t="s">
        <v>77</v>
      </c>
      <c r="C65" s="25" t="s">
        <v>73</v>
      </c>
      <c r="D65" s="26" t="s">
        <v>15</v>
      </c>
      <c r="E65" s="30"/>
    </row>
    <row r="66" spans="1:5" ht="19.95" customHeight="1" x14ac:dyDescent="0.2">
      <c r="A66" s="23"/>
      <c r="B66" s="24" t="s">
        <v>78</v>
      </c>
      <c r="C66" s="25" t="s">
        <v>79</v>
      </c>
      <c r="D66" s="26" t="s">
        <v>24</v>
      </c>
      <c r="E66" s="30"/>
    </row>
    <row r="67" spans="1:5" ht="19.95" customHeight="1" x14ac:dyDescent="0.2">
      <c r="A67" s="23" t="s">
        <v>6</v>
      </c>
      <c r="B67" s="24" t="s">
        <v>80</v>
      </c>
      <c r="C67" s="25" t="s">
        <v>81</v>
      </c>
      <c r="D67" s="26" t="s">
        <v>15</v>
      </c>
      <c r="E67" s="27">
        <v>29626</v>
      </c>
    </row>
    <row r="68" spans="1:5" ht="19.95" customHeight="1" x14ac:dyDescent="0.2">
      <c r="A68" s="23" t="s">
        <v>10</v>
      </c>
      <c r="B68" s="24" t="s">
        <v>82</v>
      </c>
      <c r="C68" s="25" t="s">
        <v>81</v>
      </c>
      <c r="D68" s="26" t="s">
        <v>18</v>
      </c>
      <c r="E68" s="27">
        <v>35704</v>
      </c>
    </row>
    <row r="69" spans="1:5" ht="19.95" customHeight="1" x14ac:dyDescent="0.2">
      <c r="A69" s="23" t="s">
        <v>10</v>
      </c>
      <c r="B69" s="24" t="s">
        <v>83</v>
      </c>
      <c r="C69" s="25" t="s">
        <v>81</v>
      </c>
      <c r="D69" s="26" t="s">
        <v>15</v>
      </c>
      <c r="E69" s="27">
        <v>35704</v>
      </c>
    </row>
    <row r="70" spans="1:5" ht="19.95" customHeight="1" x14ac:dyDescent="0.2">
      <c r="A70" s="23"/>
      <c r="B70" s="24" t="s">
        <v>84</v>
      </c>
      <c r="C70" s="25" t="s">
        <v>81</v>
      </c>
      <c r="D70" s="26" t="s">
        <v>24</v>
      </c>
      <c r="E70" s="30"/>
    </row>
    <row r="71" spans="1:5" ht="19.95" customHeight="1" x14ac:dyDescent="0.2">
      <c r="A71" s="23"/>
      <c r="B71" s="24" t="s">
        <v>85</v>
      </c>
      <c r="C71" s="25" t="s">
        <v>81</v>
      </c>
      <c r="D71" s="26" t="s">
        <v>15</v>
      </c>
      <c r="E71" s="30"/>
    </row>
    <row r="72" spans="1:5" ht="19.95" customHeight="1" x14ac:dyDescent="0.2">
      <c r="A72" s="23"/>
      <c r="B72" s="24" t="s">
        <v>86</v>
      </c>
      <c r="C72" s="25" t="s">
        <v>81</v>
      </c>
      <c r="D72" s="26" t="s">
        <v>15</v>
      </c>
      <c r="E72" s="30"/>
    </row>
    <row r="73" spans="1:5" ht="19.95" customHeight="1" x14ac:dyDescent="0.2">
      <c r="A73" s="23"/>
      <c r="B73" s="31" t="s">
        <v>87</v>
      </c>
      <c r="C73" s="25" t="s">
        <v>81</v>
      </c>
      <c r="D73" s="26" t="s">
        <v>18</v>
      </c>
      <c r="E73" s="30"/>
    </row>
    <row r="74" spans="1:5" ht="19.95" customHeight="1" x14ac:dyDescent="0.2">
      <c r="A74" s="23"/>
      <c r="B74" s="24" t="s">
        <v>88</v>
      </c>
      <c r="C74" s="25" t="s">
        <v>81</v>
      </c>
      <c r="D74" s="26" t="s">
        <v>15</v>
      </c>
      <c r="E74" s="30"/>
    </row>
    <row r="75" spans="1:5" ht="19.95" customHeight="1" x14ac:dyDescent="0.2">
      <c r="A75" s="23"/>
      <c r="B75" s="24" t="s">
        <v>89</v>
      </c>
      <c r="C75" s="25" t="s">
        <v>81</v>
      </c>
      <c r="D75" s="26" t="s">
        <v>15</v>
      </c>
      <c r="E75" s="30"/>
    </row>
    <row r="76" spans="1:5" ht="19.95" customHeight="1" x14ac:dyDescent="0.2">
      <c r="A76" s="23"/>
      <c r="B76" s="24" t="s">
        <v>90</v>
      </c>
      <c r="C76" s="25" t="s">
        <v>81</v>
      </c>
      <c r="D76" s="26" t="s">
        <v>24</v>
      </c>
      <c r="E76" s="30"/>
    </row>
    <row r="77" spans="1:5" ht="19.95" customHeight="1" x14ac:dyDescent="0.2">
      <c r="A77" s="23"/>
      <c r="B77" s="24" t="s">
        <v>91</v>
      </c>
      <c r="C77" s="25" t="s">
        <v>81</v>
      </c>
      <c r="D77" s="26" t="s">
        <v>24</v>
      </c>
      <c r="E77" s="30"/>
    </row>
    <row r="78" spans="1:5" ht="19.95" customHeight="1" x14ac:dyDescent="0.2">
      <c r="A78" s="23"/>
      <c r="B78" s="24" t="s">
        <v>92</v>
      </c>
      <c r="C78" s="25" t="s">
        <v>81</v>
      </c>
      <c r="D78" s="26" t="s">
        <v>15</v>
      </c>
      <c r="E78" s="30"/>
    </row>
    <row r="79" spans="1:5" ht="19.95" customHeight="1" x14ac:dyDescent="0.2">
      <c r="A79" s="23"/>
      <c r="B79" s="24" t="s" ph="1">
        <v>93</v>
      </c>
      <c r="C79" s="25" t="s">
        <v>81</v>
      </c>
      <c r="D79" s="26" t="s">
        <v>15</v>
      </c>
      <c r="E79" s="30"/>
    </row>
    <row r="80" spans="1:5" ht="19.95" customHeight="1" x14ac:dyDescent="0.2">
      <c r="A80" s="23"/>
      <c r="B80" s="24" t="s">
        <v>59</v>
      </c>
      <c r="C80" s="25" t="s">
        <v>81</v>
      </c>
      <c r="D80" s="26" t="s">
        <v>15</v>
      </c>
      <c r="E80" s="30"/>
    </row>
    <row r="81" spans="1:5" ht="19.95" customHeight="1" x14ac:dyDescent="0.2">
      <c r="A81" s="23"/>
      <c r="B81" s="24" t="s">
        <v>94</v>
      </c>
      <c r="C81" s="25" t="s">
        <v>81</v>
      </c>
      <c r="D81" s="26" t="s">
        <v>15</v>
      </c>
      <c r="E81" s="30"/>
    </row>
    <row r="82" spans="1:5" ht="19.95" customHeight="1" x14ac:dyDescent="0.2">
      <c r="A82" s="23"/>
      <c r="B82" s="24" t="s">
        <v>94</v>
      </c>
      <c r="C82" s="25" t="s">
        <v>81</v>
      </c>
      <c r="D82" s="26" t="s">
        <v>15</v>
      </c>
      <c r="E82" s="30"/>
    </row>
    <row r="83" spans="1:5" ht="19.95" customHeight="1" x14ac:dyDescent="0.2">
      <c r="A83" s="23"/>
      <c r="B83" s="24" t="s">
        <v>94</v>
      </c>
      <c r="C83" s="25" t="s">
        <v>81</v>
      </c>
      <c r="D83" s="26" t="s">
        <v>15</v>
      </c>
      <c r="E83" s="30"/>
    </row>
    <row r="84" spans="1:5" ht="19.95" customHeight="1" x14ac:dyDescent="0.2">
      <c r="A84" s="23"/>
      <c r="B84" s="24" t="s">
        <v>95</v>
      </c>
      <c r="C84" s="25" t="s">
        <v>81</v>
      </c>
      <c r="D84" s="26" t="s">
        <v>71</v>
      </c>
      <c r="E84" s="30"/>
    </row>
    <row r="85" spans="1:5" ht="19.95" customHeight="1" x14ac:dyDescent="0.2">
      <c r="A85" s="23"/>
      <c r="B85" s="24" t="s">
        <v>96</v>
      </c>
      <c r="C85" s="25" t="s">
        <v>97</v>
      </c>
      <c r="D85" s="26" t="s">
        <v>24</v>
      </c>
      <c r="E85" s="30"/>
    </row>
    <row r="86" spans="1:5" ht="19.95" customHeight="1" x14ac:dyDescent="0.2">
      <c r="A86" s="23" t="s">
        <v>10</v>
      </c>
      <c r="B86" s="24" t="s">
        <v>98</v>
      </c>
      <c r="C86" s="25" t="s">
        <v>99</v>
      </c>
      <c r="D86" s="26" t="s">
        <v>12</v>
      </c>
      <c r="E86" s="27">
        <v>37602</v>
      </c>
    </row>
    <row r="87" spans="1:5" ht="19.95" customHeight="1" x14ac:dyDescent="0.2">
      <c r="A87" s="23" t="s">
        <v>100</v>
      </c>
      <c r="B87" s="24" t="s">
        <v>101</v>
      </c>
      <c r="C87" s="25" t="s">
        <v>99</v>
      </c>
      <c r="D87" s="26" t="s">
        <v>102</v>
      </c>
      <c r="E87" s="27">
        <v>43936</v>
      </c>
    </row>
    <row r="88" spans="1:5" ht="19.95" customHeight="1" x14ac:dyDescent="0.2">
      <c r="A88" s="23"/>
      <c r="B88" s="24" t="s">
        <v>103</v>
      </c>
      <c r="C88" s="25" t="s">
        <v>99</v>
      </c>
      <c r="D88" s="26" t="s">
        <v>12</v>
      </c>
      <c r="E88" s="30"/>
    </row>
    <row r="89" spans="1:5" ht="19.95" customHeight="1" x14ac:dyDescent="0.2">
      <c r="A89" s="23"/>
      <c r="B89" s="24" t="s">
        <v>104</v>
      </c>
      <c r="C89" s="25" t="s">
        <v>99</v>
      </c>
      <c r="D89" s="26" t="s">
        <v>15</v>
      </c>
      <c r="E89" s="30"/>
    </row>
    <row r="90" spans="1:5" ht="19.95" customHeight="1" x14ac:dyDescent="0.2">
      <c r="A90" s="23"/>
      <c r="B90" s="24" t="s">
        <v>105</v>
      </c>
      <c r="C90" s="25" t="s">
        <v>99</v>
      </c>
      <c r="D90" s="26" t="s">
        <v>15</v>
      </c>
      <c r="E90" s="30"/>
    </row>
    <row r="91" spans="1:5" ht="19.95" customHeight="1" x14ac:dyDescent="0.2">
      <c r="A91" s="23"/>
      <c r="B91" s="24" t="s">
        <v>106</v>
      </c>
      <c r="C91" s="25" t="s">
        <v>99</v>
      </c>
      <c r="D91" s="26" t="s">
        <v>15</v>
      </c>
      <c r="E91" s="30"/>
    </row>
    <row r="92" spans="1:5" ht="19.95" customHeight="1" x14ac:dyDescent="0.2">
      <c r="A92" s="23"/>
      <c r="B92" s="24" t="s">
        <v>107</v>
      </c>
      <c r="C92" s="25" t="s">
        <v>99</v>
      </c>
      <c r="D92" s="26" t="s">
        <v>15</v>
      </c>
      <c r="E92" s="30"/>
    </row>
    <row r="93" spans="1:5" ht="19.95" customHeight="1" x14ac:dyDescent="0.2">
      <c r="A93" s="23"/>
      <c r="B93" s="24" t="s">
        <v>75</v>
      </c>
      <c r="C93" s="25" t="s">
        <v>99</v>
      </c>
      <c r="D93" s="26" t="s">
        <v>15</v>
      </c>
      <c r="E93" s="30"/>
    </row>
    <row r="94" spans="1:5" ht="19.95" customHeight="1" x14ac:dyDescent="0.2">
      <c r="A94" s="23"/>
      <c r="B94" s="24" t="s">
        <v>108</v>
      </c>
      <c r="C94" s="25" t="s">
        <v>99</v>
      </c>
      <c r="D94" s="26" t="s">
        <v>15</v>
      </c>
      <c r="E94" s="30"/>
    </row>
    <row r="95" spans="1:5" ht="19.95" customHeight="1" x14ac:dyDescent="0.2">
      <c r="A95" s="23"/>
      <c r="B95" s="24" t="s">
        <v>109</v>
      </c>
      <c r="C95" s="25" t="s">
        <v>99</v>
      </c>
      <c r="D95" s="26" t="s">
        <v>15</v>
      </c>
      <c r="E95" s="30"/>
    </row>
    <row r="96" spans="1:5" ht="19.95" customHeight="1" x14ac:dyDescent="0.2">
      <c r="A96" s="23"/>
      <c r="B96" s="24" t="s">
        <v>110</v>
      </c>
      <c r="C96" s="25" t="s">
        <v>99</v>
      </c>
      <c r="D96" s="26" t="s">
        <v>15</v>
      </c>
      <c r="E96" s="30"/>
    </row>
    <row r="97" spans="1:5" ht="19.95" customHeight="1" x14ac:dyDescent="0.2">
      <c r="A97" s="23"/>
      <c r="B97" s="24" t="s">
        <v>111</v>
      </c>
      <c r="C97" s="25" t="s">
        <v>99</v>
      </c>
      <c r="D97" s="26" t="s">
        <v>15</v>
      </c>
      <c r="E97" s="30"/>
    </row>
    <row r="98" spans="1:5" ht="19.95" customHeight="1" x14ac:dyDescent="0.2">
      <c r="A98" s="23"/>
      <c r="B98" s="24" t="s">
        <v>112</v>
      </c>
      <c r="C98" s="25" t="s">
        <v>99</v>
      </c>
      <c r="D98" s="26" t="s">
        <v>15</v>
      </c>
      <c r="E98" s="30"/>
    </row>
    <row r="99" spans="1:5" ht="19.95" customHeight="1" x14ac:dyDescent="0.2">
      <c r="A99" s="23"/>
      <c r="B99" s="24" t="s" ph="1">
        <v>113</v>
      </c>
      <c r="C99" s="25" t="s">
        <v>99</v>
      </c>
      <c r="D99" s="26" t="s">
        <v>15</v>
      </c>
      <c r="E99" s="30"/>
    </row>
    <row r="100" spans="1:5" ht="19.95" customHeight="1" x14ac:dyDescent="0.2">
      <c r="A100" s="23"/>
      <c r="B100" s="24" t="s">
        <v>114</v>
      </c>
      <c r="C100" s="25" t="s">
        <v>99</v>
      </c>
      <c r="D100" s="26" t="s">
        <v>15</v>
      </c>
      <c r="E100" s="30"/>
    </row>
    <row r="101" spans="1:5" ht="19.95" customHeight="1" x14ac:dyDescent="0.2">
      <c r="A101" s="23"/>
      <c r="B101" s="24" t="s">
        <v>87</v>
      </c>
      <c r="C101" s="25" t="s">
        <v>99</v>
      </c>
      <c r="D101" s="26" t="s">
        <v>18</v>
      </c>
      <c r="E101" s="30"/>
    </row>
    <row r="102" spans="1:5" ht="19.95" customHeight="1" x14ac:dyDescent="0.2">
      <c r="A102" s="23"/>
      <c r="B102" s="24" t="s">
        <v>115</v>
      </c>
      <c r="C102" s="25" t="s">
        <v>99</v>
      </c>
      <c r="D102" s="26" t="s">
        <v>15</v>
      </c>
      <c r="E102" s="30"/>
    </row>
    <row r="103" spans="1:5" ht="19.95" customHeight="1" x14ac:dyDescent="0.2">
      <c r="A103" s="23"/>
      <c r="B103" s="24" t="s">
        <v>116</v>
      </c>
      <c r="C103" s="25" t="s">
        <v>99</v>
      </c>
      <c r="D103" s="26" t="s">
        <v>15</v>
      </c>
      <c r="E103" s="30"/>
    </row>
    <row r="104" spans="1:5" ht="19.95" customHeight="1" x14ac:dyDescent="0.2">
      <c r="A104" s="23"/>
      <c r="B104" s="24" t="s">
        <v>117</v>
      </c>
      <c r="C104" s="25" t="s">
        <v>99</v>
      </c>
      <c r="D104" s="26" t="s">
        <v>24</v>
      </c>
      <c r="E104" s="30"/>
    </row>
    <row r="105" spans="1:5" ht="19.95" customHeight="1" x14ac:dyDescent="0.2">
      <c r="A105" s="23"/>
      <c r="B105" s="24" t="s">
        <v>118</v>
      </c>
      <c r="C105" s="25" t="s">
        <v>99</v>
      </c>
      <c r="D105" s="26" t="s">
        <v>15</v>
      </c>
      <c r="E105" s="30"/>
    </row>
    <row r="106" spans="1:5" ht="19.95" customHeight="1" x14ac:dyDescent="0.2">
      <c r="A106" s="23"/>
      <c r="B106" s="24" t="s">
        <v>119</v>
      </c>
      <c r="C106" s="25" t="s">
        <v>99</v>
      </c>
      <c r="D106" s="26" t="s">
        <v>15</v>
      </c>
      <c r="E106" s="30"/>
    </row>
    <row r="107" spans="1:5" ht="19.95" customHeight="1" x14ac:dyDescent="0.2">
      <c r="A107" s="23"/>
      <c r="B107" s="24" t="s">
        <v>120</v>
      </c>
      <c r="C107" s="25" t="s">
        <v>121</v>
      </c>
      <c r="D107" s="26" t="s">
        <v>15</v>
      </c>
      <c r="E107" s="30"/>
    </row>
    <row r="108" spans="1:5" ht="19.95" customHeight="1" x14ac:dyDescent="0.2">
      <c r="A108" s="23"/>
      <c r="B108" s="24" t="s">
        <v>122</v>
      </c>
      <c r="C108" s="25" t="s">
        <v>121</v>
      </c>
      <c r="D108" s="26" t="s">
        <v>123</v>
      </c>
      <c r="E108" s="30"/>
    </row>
    <row r="109" spans="1:5" ht="19.95" customHeight="1" x14ac:dyDescent="0.2">
      <c r="A109" s="23"/>
      <c r="B109" s="24" t="s">
        <v>124</v>
      </c>
      <c r="C109" s="25" t="s">
        <v>121</v>
      </c>
      <c r="D109" s="26" t="s">
        <v>102</v>
      </c>
      <c r="E109" s="30"/>
    </row>
    <row r="110" spans="1:5" ht="19.95" customHeight="1" x14ac:dyDescent="0.2">
      <c r="A110" s="23"/>
      <c r="B110" s="24" t="s">
        <v>125</v>
      </c>
      <c r="C110" s="25" t="s">
        <v>121</v>
      </c>
      <c r="D110" s="26" t="s">
        <v>102</v>
      </c>
      <c r="E110" s="30"/>
    </row>
    <row r="111" spans="1:5" ht="19.95" customHeight="1" x14ac:dyDescent="0.2">
      <c r="A111" s="23"/>
      <c r="B111" s="31" t="s">
        <v>126</v>
      </c>
      <c r="C111" s="25" t="s">
        <v>127</v>
      </c>
      <c r="D111" s="26" t="s">
        <v>123</v>
      </c>
      <c r="E111" s="30"/>
    </row>
    <row r="112" spans="1:5" ht="19.95" customHeight="1" x14ac:dyDescent="0.2">
      <c r="A112" s="23"/>
      <c r="B112" s="24" t="s">
        <v>128</v>
      </c>
      <c r="C112" s="25" t="s">
        <v>127</v>
      </c>
      <c r="D112" s="26" t="s">
        <v>15</v>
      </c>
      <c r="E112" s="30"/>
    </row>
    <row r="113" spans="1:5" ht="19.95" customHeight="1" x14ac:dyDescent="0.2">
      <c r="A113" s="23"/>
      <c r="B113" s="24" t="s">
        <v>129</v>
      </c>
      <c r="C113" s="25" t="s">
        <v>127</v>
      </c>
      <c r="D113" s="26" t="s">
        <v>22</v>
      </c>
      <c r="E113" s="30"/>
    </row>
    <row r="114" spans="1:5" ht="19.95" customHeight="1" x14ac:dyDescent="0.2">
      <c r="A114" s="23"/>
      <c r="B114" s="24" t="s">
        <v>130</v>
      </c>
      <c r="C114" s="25" t="s">
        <v>127</v>
      </c>
      <c r="D114" s="26" t="s">
        <v>71</v>
      </c>
      <c r="E114" s="30"/>
    </row>
    <row r="115" spans="1:5" ht="19.95" customHeight="1" x14ac:dyDescent="0.2">
      <c r="A115" s="23"/>
      <c r="B115" s="24" t="s">
        <v>131</v>
      </c>
      <c r="C115" s="25" t="s">
        <v>127</v>
      </c>
      <c r="D115" s="26" t="s">
        <v>71</v>
      </c>
      <c r="E115" s="30"/>
    </row>
    <row r="116" spans="1:5" ht="19.95" customHeight="1" x14ac:dyDescent="0.2">
      <c r="A116" s="23"/>
      <c r="B116" s="24" t="s">
        <v>87</v>
      </c>
      <c r="C116" s="25" t="s">
        <v>127</v>
      </c>
      <c r="D116" s="26" t="s">
        <v>15</v>
      </c>
      <c r="E116" s="30"/>
    </row>
    <row r="117" spans="1:5" ht="19.95" customHeight="1" x14ac:dyDescent="0.2">
      <c r="A117" s="23"/>
      <c r="B117" s="24" t="s">
        <v>132</v>
      </c>
      <c r="C117" s="25" t="s">
        <v>127</v>
      </c>
      <c r="D117" s="26" t="s">
        <v>15</v>
      </c>
      <c r="E117" s="30"/>
    </row>
    <row r="118" spans="1:5" ht="19.95" customHeight="1" x14ac:dyDescent="0.2">
      <c r="A118" s="23"/>
      <c r="B118" s="24" t="s">
        <v>133</v>
      </c>
      <c r="C118" s="25" t="s">
        <v>127</v>
      </c>
      <c r="D118" s="26" t="s">
        <v>15</v>
      </c>
      <c r="E118" s="30"/>
    </row>
    <row r="119" spans="1:5" ht="19.95" customHeight="1" x14ac:dyDescent="0.2">
      <c r="A119" s="23"/>
      <c r="B119" s="24" t="s">
        <v>134</v>
      </c>
      <c r="C119" s="25" t="s">
        <v>135</v>
      </c>
      <c r="D119" s="26" t="s">
        <v>136</v>
      </c>
      <c r="E119" s="30"/>
    </row>
    <row r="120" spans="1:5" ht="19.95" customHeight="1" x14ac:dyDescent="0.2">
      <c r="A120" s="23" t="s">
        <v>10</v>
      </c>
      <c r="B120" s="24" t="s">
        <v>137</v>
      </c>
      <c r="C120" s="25" t="s">
        <v>138</v>
      </c>
      <c r="D120" s="26" t="s">
        <v>18</v>
      </c>
      <c r="E120" s="27">
        <v>30028</v>
      </c>
    </row>
    <row r="121" spans="1:5" ht="19.95" customHeight="1" x14ac:dyDescent="0.2">
      <c r="A121" s="23" t="s">
        <v>10</v>
      </c>
      <c r="B121" s="24" t="s">
        <v>139</v>
      </c>
      <c r="C121" s="25" t="s">
        <v>138</v>
      </c>
      <c r="D121" s="26" t="s">
        <v>15</v>
      </c>
      <c r="E121" s="27">
        <v>37602</v>
      </c>
    </row>
    <row r="122" spans="1:5" ht="19.95" customHeight="1" x14ac:dyDescent="0.2">
      <c r="A122" s="23"/>
      <c r="B122" s="24" t="s">
        <v>140</v>
      </c>
      <c r="C122" s="25" t="s">
        <v>138</v>
      </c>
      <c r="D122" s="26" t="s">
        <v>18</v>
      </c>
      <c r="E122" s="30"/>
    </row>
    <row r="123" spans="1:5" ht="19.95" customHeight="1" x14ac:dyDescent="0.2">
      <c r="A123" s="23"/>
      <c r="B123" s="24" t="s">
        <v>141</v>
      </c>
      <c r="C123" s="25" t="s">
        <v>138</v>
      </c>
      <c r="D123" s="26" t="s">
        <v>24</v>
      </c>
      <c r="E123" s="30"/>
    </row>
    <row r="124" spans="1:5" ht="19.95" customHeight="1" x14ac:dyDescent="0.2">
      <c r="A124" s="23"/>
      <c r="B124" s="24" t="s">
        <v>142</v>
      </c>
      <c r="C124" s="25" t="s">
        <v>138</v>
      </c>
      <c r="D124" s="26" t="s">
        <v>18</v>
      </c>
      <c r="E124" s="30"/>
    </row>
    <row r="125" spans="1:5" ht="19.95" customHeight="1" x14ac:dyDescent="0.2">
      <c r="A125" s="23"/>
      <c r="B125" s="24" t="s">
        <v>143</v>
      </c>
      <c r="C125" s="25" t="s">
        <v>138</v>
      </c>
      <c r="D125" s="26" t="s">
        <v>18</v>
      </c>
      <c r="E125" s="30"/>
    </row>
    <row r="126" spans="1:5" ht="19.95" customHeight="1" x14ac:dyDescent="0.2">
      <c r="A126" s="23"/>
      <c r="B126" s="24" t="s">
        <v>144</v>
      </c>
      <c r="C126" s="25" t="s">
        <v>138</v>
      </c>
      <c r="D126" s="26" t="s">
        <v>15</v>
      </c>
      <c r="E126" s="30"/>
    </row>
    <row r="127" spans="1:5" ht="19.95" customHeight="1" x14ac:dyDescent="0.2">
      <c r="A127" s="23"/>
      <c r="B127" s="31" t="s" ph="1">
        <v>145</v>
      </c>
      <c r="C127" s="25" t="s">
        <v>138</v>
      </c>
      <c r="D127" s="26" t="s">
        <v>15</v>
      </c>
      <c r="E127" s="30"/>
    </row>
    <row r="128" spans="1:5" ht="19.95" customHeight="1" x14ac:dyDescent="0.2">
      <c r="A128" s="23"/>
      <c r="B128" s="31" t="s">
        <v>146</v>
      </c>
      <c r="C128" s="25" t="s">
        <v>138</v>
      </c>
      <c r="D128" s="26" t="s">
        <v>15</v>
      </c>
      <c r="E128" s="30"/>
    </row>
    <row r="129" spans="1:5" ht="19.95" customHeight="1" x14ac:dyDescent="0.2">
      <c r="A129" s="23"/>
      <c r="B129" s="31" t="s">
        <v>147</v>
      </c>
      <c r="C129" s="25" t="s">
        <v>138</v>
      </c>
      <c r="D129" s="26" t="s">
        <v>15</v>
      </c>
      <c r="E129" s="30"/>
    </row>
    <row r="130" spans="1:5" ht="19.95" customHeight="1" x14ac:dyDescent="0.2">
      <c r="A130" s="23"/>
      <c r="B130" s="24" t="s">
        <v>148</v>
      </c>
      <c r="C130" s="25" t="s">
        <v>138</v>
      </c>
      <c r="D130" s="26" t="s">
        <v>22</v>
      </c>
      <c r="E130" s="30"/>
    </row>
    <row r="131" spans="1:5" ht="19.95" customHeight="1" x14ac:dyDescent="0.2">
      <c r="A131" s="23"/>
      <c r="B131" s="24" t="s">
        <v>149</v>
      </c>
      <c r="C131" s="25" t="s">
        <v>138</v>
      </c>
      <c r="D131" s="26" t="s">
        <v>18</v>
      </c>
      <c r="E131" s="30"/>
    </row>
    <row r="132" spans="1:5" ht="19.95" customHeight="1" x14ac:dyDescent="0.2">
      <c r="A132" s="23"/>
      <c r="B132" s="24" t="s">
        <v>150</v>
      </c>
      <c r="C132" s="25" t="s">
        <v>138</v>
      </c>
      <c r="D132" s="26" t="s">
        <v>15</v>
      </c>
      <c r="E132" s="30"/>
    </row>
    <row r="133" spans="1:5" ht="19.95" customHeight="1" x14ac:dyDescent="0.2">
      <c r="A133" s="23"/>
      <c r="B133" s="24" t="s">
        <v>151</v>
      </c>
      <c r="C133" s="25" t="s">
        <v>138</v>
      </c>
      <c r="D133" s="26" t="s">
        <v>15</v>
      </c>
      <c r="E133" s="30"/>
    </row>
    <row r="134" spans="1:5" ht="19.95" customHeight="1" x14ac:dyDescent="0.2">
      <c r="A134" s="23"/>
      <c r="B134" s="24" t="s">
        <v>152</v>
      </c>
      <c r="C134" s="25" t="s">
        <v>138</v>
      </c>
      <c r="D134" s="26" t="s">
        <v>15</v>
      </c>
      <c r="E134" s="30"/>
    </row>
    <row r="135" spans="1:5" ht="19.95" customHeight="1" x14ac:dyDescent="0.2">
      <c r="A135" s="23"/>
      <c r="B135" s="24" t="s">
        <v>153</v>
      </c>
      <c r="C135" s="25" t="s">
        <v>138</v>
      </c>
      <c r="D135" s="26" t="s">
        <v>15</v>
      </c>
      <c r="E135" s="30"/>
    </row>
    <row r="136" spans="1:5" ht="19.95" customHeight="1" x14ac:dyDescent="0.2">
      <c r="A136" s="23"/>
      <c r="B136" s="24" t="s">
        <v>154</v>
      </c>
      <c r="C136" s="25" t="s">
        <v>138</v>
      </c>
      <c r="D136" s="26" t="s">
        <v>15</v>
      </c>
      <c r="E136" s="30"/>
    </row>
    <row r="137" spans="1:5" ht="19.95" customHeight="1" x14ac:dyDescent="0.2">
      <c r="A137" s="23"/>
      <c r="B137" s="24" t="s">
        <v>155</v>
      </c>
      <c r="C137" s="25" t="s">
        <v>138</v>
      </c>
      <c r="D137" s="26" t="s">
        <v>15</v>
      </c>
      <c r="E137" s="30"/>
    </row>
    <row r="138" spans="1:5" ht="19.95" customHeight="1" x14ac:dyDescent="0.2">
      <c r="A138" s="23"/>
      <c r="B138" s="24" t="s">
        <v>156</v>
      </c>
      <c r="C138" s="25" t="s">
        <v>138</v>
      </c>
      <c r="D138" s="26" t="s">
        <v>15</v>
      </c>
      <c r="E138" s="30"/>
    </row>
    <row r="139" spans="1:5" ht="19.95" customHeight="1" x14ac:dyDescent="0.2">
      <c r="A139" s="23"/>
      <c r="B139" s="24" t="s">
        <v>157</v>
      </c>
      <c r="C139" s="25" t="s">
        <v>138</v>
      </c>
      <c r="D139" s="26" t="s">
        <v>15</v>
      </c>
      <c r="E139" s="30"/>
    </row>
    <row r="140" spans="1:5" ht="19.95" customHeight="1" x14ac:dyDescent="0.2">
      <c r="A140" s="23"/>
      <c r="B140" s="24" t="s">
        <v>158</v>
      </c>
      <c r="C140" s="25" t="s">
        <v>138</v>
      </c>
      <c r="D140" s="26" t="s">
        <v>15</v>
      </c>
      <c r="E140" s="30"/>
    </row>
    <row r="141" spans="1:5" ht="19.95" customHeight="1" x14ac:dyDescent="0.2">
      <c r="A141" s="23"/>
      <c r="B141" s="24" t="s">
        <v>159</v>
      </c>
      <c r="C141" s="25" t="s">
        <v>138</v>
      </c>
      <c r="D141" s="26" t="s">
        <v>15</v>
      </c>
      <c r="E141" s="30"/>
    </row>
    <row r="142" spans="1:5" ht="19.95" customHeight="1" x14ac:dyDescent="0.2">
      <c r="A142" s="23"/>
      <c r="B142" s="24" t="s">
        <v>160</v>
      </c>
      <c r="C142" s="25" t="s">
        <v>138</v>
      </c>
      <c r="D142" s="26" t="s">
        <v>15</v>
      </c>
      <c r="E142" s="30"/>
    </row>
    <row r="143" spans="1:5" ht="19.95" customHeight="1" x14ac:dyDescent="0.2">
      <c r="A143" s="23"/>
      <c r="B143" s="24" t="s">
        <v>161</v>
      </c>
      <c r="C143" s="25" t="s">
        <v>138</v>
      </c>
      <c r="D143" s="26" t="s">
        <v>15</v>
      </c>
      <c r="E143" s="30"/>
    </row>
    <row r="144" spans="1:5" ht="19.95" customHeight="1" x14ac:dyDescent="0.2">
      <c r="A144" s="23"/>
      <c r="B144" s="24" t="s">
        <v>162</v>
      </c>
      <c r="C144" s="25" t="s">
        <v>138</v>
      </c>
      <c r="D144" s="26" t="s">
        <v>15</v>
      </c>
      <c r="E144" s="30"/>
    </row>
    <row r="145" spans="1:5" ht="19.95" customHeight="1" x14ac:dyDescent="0.2">
      <c r="A145" s="23"/>
      <c r="B145" s="24" t="s">
        <v>163</v>
      </c>
      <c r="C145" s="25" t="s">
        <v>138</v>
      </c>
      <c r="D145" s="26" t="s">
        <v>15</v>
      </c>
      <c r="E145" s="30"/>
    </row>
    <row r="146" spans="1:5" ht="19.95" customHeight="1" x14ac:dyDescent="0.2">
      <c r="A146" s="23"/>
      <c r="B146" s="24" t="s">
        <v>164</v>
      </c>
      <c r="C146" s="25" t="s">
        <v>138</v>
      </c>
      <c r="D146" s="26" t="s">
        <v>24</v>
      </c>
      <c r="E146" s="30"/>
    </row>
    <row r="147" spans="1:5" ht="19.95" customHeight="1" x14ac:dyDescent="0.2">
      <c r="A147" s="23"/>
      <c r="B147" s="24" t="s">
        <v>165</v>
      </c>
      <c r="C147" s="25" t="s">
        <v>138</v>
      </c>
      <c r="D147" s="26" t="s">
        <v>24</v>
      </c>
      <c r="E147" s="30"/>
    </row>
    <row r="148" spans="1:5" ht="19.95" customHeight="1" x14ac:dyDescent="0.2">
      <c r="A148" s="23" t="s">
        <v>166</v>
      </c>
      <c r="B148" s="24" t="s">
        <v>167</v>
      </c>
      <c r="C148" s="25" t="s">
        <v>168</v>
      </c>
      <c r="D148" s="26" t="s">
        <v>18</v>
      </c>
      <c r="E148" s="27">
        <v>26434</v>
      </c>
    </row>
    <row r="149" spans="1:5" ht="19.95" customHeight="1" x14ac:dyDescent="0.2">
      <c r="A149" s="23"/>
      <c r="B149" s="24" t="s">
        <v>169</v>
      </c>
      <c r="C149" s="25" t="s">
        <v>168</v>
      </c>
      <c r="D149" s="26" t="s">
        <v>24</v>
      </c>
      <c r="E149" s="30"/>
    </row>
    <row r="150" spans="1:5" ht="19.95" customHeight="1" x14ac:dyDescent="0.2">
      <c r="A150" s="23"/>
      <c r="B150" s="31" t="s">
        <v>132</v>
      </c>
      <c r="C150" s="25" t="s">
        <v>168</v>
      </c>
      <c r="D150" s="26" t="s">
        <v>15</v>
      </c>
      <c r="E150" s="30"/>
    </row>
    <row r="151" spans="1:5" ht="19.95" customHeight="1" x14ac:dyDescent="0.2">
      <c r="A151" s="23"/>
      <c r="B151" s="31" t="s">
        <v>170</v>
      </c>
      <c r="C151" s="25" t="s">
        <v>168</v>
      </c>
      <c r="D151" s="26" t="s">
        <v>15</v>
      </c>
      <c r="E151" s="30"/>
    </row>
    <row r="152" spans="1:5" ht="19.95" customHeight="1" x14ac:dyDescent="0.2">
      <c r="A152" s="23" t="s">
        <v>10</v>
      </c>
      <c r="B152" s="31" t="s">
        <v>171</v>
      </c>
      <c r="C152" s="25" t="s">
        <v>168</v>
      </c>
      <c r="D152" s="26" t="s">
        <v>15</v>
      </c>
      <c r="E152" s="27">
        <v>40253</v>
      </c>
    </row>
    <row r="153" spans="1:5" ht="19.95" customHeight="1" x14ac:dyDescent="0.2">
      <c r="A153" s="23"/>
      <c r="B153" s="31" t="s">
        <v>172</v>
      </c>
      <c r="C153" s="25" t="s">
        <v>168</v>
      </c>
      <c r="D153" s="26" t="s">
        <v>18</v>
      </c>
      <c r="E153" s="30"/>
    </row>
    <row r="154" spans="1:5" ht="19.95" customHeight="1" x14ac:dyDescent="0.2">
      <c r="A154" s="23"/>
      <c r="B154" s="24" t="s">
        <v>173</v>
      </c>
      <c r="C154" s="25" t="s">
        <v>168</v>
      </c>
      <c r="D154" s="26" t="s">
        <v>102</v>
      </c>
      <c r="E154" s="30"/>
    </row>
    <row r="155" spans="1:5" ht="19.95" customHeight="1" x14ac:dyDescent="0.2">
      <c r="A155" s="23"/>
      <c r="B155" s="24" t="s">
        <v>174</v>
      </c>
      <c r="C155" s="25" t="s">
        <v>168</v>
      </c>
      <c r="D155" s="26" t="s">
        <v>15</v>
      </c>
      <c r="E155" s="30"/>
    </row>
    <row r="156" spans="1:5" ht="19.95" customHeight="1" x14ac:dyDescent="0.2">
      <c r="A156" s="23"/>
      <c r="B156" s="24" t="s">
        <v>175</v>
      </c>
      <c r="C156" s="25" t="s">
        <v>168</v>
      </c>
      <c r="D156" s="26" t="s">
        <v>15</v>
      </c>
      <c r="E156" s="30"/>
    </row>
    <row r="157" spans="1:5" ht="19.95" customHeight="1" x14ac:dyDescent="0.2">
      <c r="A157" s="23"/>
      <c r="B157" s="24" t="s">
        <v>176</v>
      </c>
      <c r="C157" s="25" t="s">
        <v>168</v>
      </c>
      <c r="D157" s="26" t="s">
        <v>15</v>
      </c>
      <c r="E157" s="30"/>
    </row>
    <row r="158" spans="1:5" ht="19.95" customHeight="1" x14ac:dyDescent="0.2">
      <c r="A158" s="23"/>
      <c r="B158" s="24" t="s">
        <v>32</v>
      </c>
      <c r="C158" s="25" t="s">
        <v>168</v>
      </c>
      <c r="D158" s="26" t="s">
        <v>15</v>
      </c>
      <c r="E158" s="30"/>
    </row>
    <row r="159" spans="1:5" ht="19.95" customHeight="1" x14ac:dyDescent="0.2">
      <c r="A159" s="23"/>
      <c r="B159" s="24" t="s">
        <v>177</v>
      </c>
      <c r="C159" s="25" t="s">
        <v>168</v>
      </c>
      <c r="D159" s="26" t="s">
        <v>15</v>
      </c>
      <c r="E159" s="30"/>
    </row>
    <row r="160" spans="1:5" ht="19.95" customHeight="1" x14ac:dyDescent="0.2">
      <c r="A160" s="23"/>
      <c r="B160" s="24" t="s">
        <v>178</v>
      </c>
      <c r="C160" s="25" t="s">
        <v>168</v>
      </c>
      <c r="D160" s="26" t="s">
        <v>179</v>
      </c>
      <c r="E160" s="30"/>
    </row>
    <row r="161" spans="1:5" ht="19.95" customHeight="1" x14ac:dyDescent="0.2">
      <c r="A161" s="23"/>
      <c r="B161" s="24" t="s">
        <v>180</v>
      </c>
      <c r="C161" s="26" t="s">
        <v>181</v>
      </c>
      <c r="D161" s="33" t="s">
        <v>12</v>
      </c>
      <c r="E161" s="30"/>
    </row>
    <row r="162" spans="1:5" ht="24.6" customHeight="1" x14ac:dyDescent="0.2">
      <c r="A162" s="38" t="s">
        <v>166</v>
      </c>
      <c r="B162" s="31" t="s">
        <v>182</v>
      </c>
      <c r="C162" s="44" t="s">
        <v>183</v>
      </c>
      <c r="D162" s="33" t="s">
        <v>18</v>
      </c>
      <c r="E162" s="45">
        <v>26434</v>
      </c>
    </row>
    <row r="163" spans="1:5" ht="19.95" customHeight="1" x14ac:dyDescent="0.2">
      <c r="A163" s="23" t="s">
        <v>166</v>
      </c>
      <c r="B163" s="24" t="s">
        <v>184</v>
      </c>
      <c r="C163" s="25" t="s">
        <v>185</v>
      </c>
      <c r="D163" s="26" t="s">
        <v>186</v>
      </c>
      <c r="E163" s="27">
        <v>26434</v>
      </c>
    </row>
    <row r="164" spans="1:5" ht="19.95" customHeight="1" x14ac:dyDescent="0.2">
      <c r="A164" s="23" t="s">
        <v>10</v>
      </c>
      <c r="B164" s="24" t="s">
        <v>187</v>
      </c>
      <c r="C164" s="25" t="s">
        <v>185</v>
      </c>
      <c r="D164" s="26" t="s">
        <v>18</v>
      </c>
      <c r="E164" s="27">
        <v>38204</v>
      </c>
    </row>
    <row r="165" spans="1:5" ht="19.95" customHeight="1" x14ac:dyDescent="0.2">
      <c r="A165" s="23"/>
      <c r="B165" s="24" t="s">
        <v>188</v>
      </c>
      <c r="C165" s="25" t="s">
        <v>185</v>
      </c>
      <c r="D165" s="26" t="s">
        <v>15</v>
      </c>
      <c r="E165" s="30"/>
    </row>
    <row r="166" spans="1:5" ht="19.95" customHeight="1" x14ac:dyDescent="0.2">
      <c r="A166" s="23"/>
      <c r="B166" s="24" t="s">
        <v>189</v>
      </c>
      <c r="C166" s="25" t="s">
        <v>185</v>
      </c>
      <c r="D166" s="26" t="s">
        <v>24</v>
      </c>
      <c r="E166" s="30"/>
    </row>
    <row r="167" spans="1:5" ht="19.95" customHeight="1" x14ac:dyDescent="0.2">
      <c r="A167" s="23"/>
      <c r="B167" s="24" t="s">
        <v>190</v>
      </c>
      <c r="C167" s="25" t="s">
        <v>185</v>
      </c>
      <c r="D167" s="26" t="s">
        <v>15</v>
      </c>
      <c r="E167" s="30"/>
    </row>
    <row r="168" spans="1:5" ht="19.95" customHeight="1" x14ac:dyDescent="0.2">
      <c r="A168" s="23"/>
      <c r="B168" s="24" t="s" ph="1">
        <v>191</v>
      </c>
      <c r="C168" s="25" t="s">
        <v>185</v>
      </c>
      <c r="D168" s="26" t="s">
        <v>18</v>
      </c>
      <c r="E168" s="30"/>
    </row>
    <row r="169" spans="1:5" ht="19.95" customHeight="1" x14ac:dyDescent="0.2">
      <c r="A169" s="38"/>
      <c r="B169" s="31" t="s">
        <v>180</v>
      </c>
      <c r="C169" s="33" t="s">
        <v>181</v>
      </c>
      <c r="D169" s="33" t="s">
        <v>12</v>
      </c>
      <c r="E169" s="39"/>
    </row>
    <row r="170" spans="1:5" ht="19.95" customHeight="1" x14ac:dyDescent="0.2">
      <c r="A170" s="23"/>
      <c r="B170" s="24" t="s">
        <v>192</v>
      </c>
      <c r="C170" s="25" t="s">
        <v>185</v>
      </c>
      <c r="D170" s="26" t="s">
        <v>24</v>
      </c>
      <c r="E170" s="30"/>
    </row>
    <row r="171" spans="1:5" ht="19.95" customHeight="1" x14ac:dyDescent="0.2">
      <c r="A171" s="23"/>
      <c r="B171" s="24" t="s">
        <v>193</v>
      </c>
      <c r="C171" s="25" t="s">
        <v>185</v>
      </c>
      <c r="D171" s="26" t="s">
        <v>15</v>
      </c>
      <c r="E171" s="30"/>
    </row>
    <row r="172" spans="1:5" ht="19.95" customHeight="1" x14ac:dyDescent="0.2">
      <c r="A172" s="23"/>
      <c r="B172" s="24" t="s">
        <v>150</v>
      </c>
      <c r="C172" s="25" t="s">
        <v>185</v>
      </c>
      <c r="D172" s="26" t="s">
        <v>15</v>
      </c>
      <c r="E172" s="30"/>
    </row>
    <row r="173" spans="1:5" ht="19.95" customHeight="1" x14ac:dyDescent="0.2">
      <c r="A173" s="23"/>
      <c r="B173" s="24" t="s">
        <v>194</v>
      </c>
      <c r="C173" s="25" t="s">
        <v>185</v>
      </c>
      <c r="D173" s="26" t="s">
        <v>15</v>
      </c>
      <c r="E173" s="30"/>
    </row>
    <row r="174" spans="1:5" ht="19.95" customHeight="1" x14ac:dyDescent="0.2">
      <c r="A174" s="23"/>
      <c r="B174" s="24" t="s">
        <v>195</v>
      </c>
      <c r="C174" s="25" t="s">
        <v>185</v>
      </c>
      <c r="D174" s="26" t="s">
        <v>15</v>
      </c>
      <c r="E174" s="30"/>
    </row>
    <row r="175" spans="1:5" ht="19.95" customHeight="1" x14ac:dyDescent="0.2">
      <c r="A175" s="23"/>
      <c r="B175" s="24" t="s">
        <v>196</v>
      </c>
      <c r="C175" s="25" t="s">
        <v>185</v>
      </c>
      <c r="D175" s="26" t="s">
        <v>15</v>
      </c>
      <c r="E175" s="30"/>
    </row>
    <row r="176" spans="1:5" ht="19.95" customHeight="1" x14ac:dyDescent="0.2">
      <c r="A176" s="23"/>
      <c r="B176" s="24" t="s">
        <v>197</v>
      </c>
      <c r="C176" s="25" t="s">
        <v>185</v>
      </c>
      <c r="D176" s="26" t="s">
        <v>24</v>
      </c>
      <c r="E176" s="30"/>
    </row>
    <row r="177" spans="1:5" ht="19.95" customHeight="1" x14ac:dyDescent="0.2">
      <c r="A177" s="23"/>
      <c r="B177" s="24" t="s">
        <v>198</v>
      </c>
      <c r="C177" s="25" t="s">
        <v>185</v>
      </c>
      <c r="D177" s="26" t="s">
        <v>15</v>
      </c>
      <c r="E177" s="30"/>
    </row>
    <row r="178" spans="1:5" ht="19.95" customHeight="1" x14ac:dyDescent="0.2">
      <c r="A178" s="23"/>
      <c r="B178" s="24" t="s">
        <v>199</v>
      </c>
      <c r="C178" s="25" t="s">
        <v>185</v>
      </c>
      <c r="D178" s="26" t="s">
        <v>15</v>
      </c>
      <c r="E178" s="30"/>
    </row>
    <row r="179" spans="1:5" ht="19.95" customHeight="1" x14ac:dyDescent="0.2">
      <c r="A179" s="23"/>
      <c r="B179" s="24" t="s">
        <v>200</v>
      </c>
      <c r="C179" s="25" t="s">
        <v>185</v>
      </c>
      <c r="D179" s="26" t="s">
        <v>15</v>
      </c>
      <c r="E179" s="30"/>
    </row>
    <row r="180" spans="1:5" ht="19.95" customHeight="1" x14ac:dyDescent="0.2">
      <c r="A180" s="23"/>
      <c r="B180" s="24" t="s">
        <v>201</v>
      </c>
      <c r="C180" s="25" t="s">
        <v>185</v>
      </c>
      <c r="D180" s="26" t="s">
        <v>15</v>
      </c>
      <c r="E180" s="30"/>
    </row>
    <row r="181" spans="1:5" ht="19.95" customHeight="1" thickBot="1" x14ac:dyDescent="0.25">
      <c r="A181" s="34"/>
      <c r="B181" s="35" t="s">
        <v>202</v>
      </c>
      <c r="C181" s="40" t="s">
        <v>185</v>
      </c>
      <c r="D181" s="36" t="s">
        <v>15</v>
      </c>
      <c r="E181" s="37"/>
    </row>
    <row r="182" spans="1:5" ht="19.95" customHeight="1" x14ac:dyDescent="0.2">
      <c r="A182" s="41"/>
      <c r="B182" s="42"/>
      <c r="C182" s="41"/>
      <c r="D182" s="43"/>
      <c r="E182" s="46" t="s">
        <v>235</v>
      </c>
    </row>
    <row r="183" spans="1:5" ht="21" customHeight="1" x14ac:dyDescent="0.2"/>
    <row r="184" spans="1:5" ht="21" customHeight="1" x14ac:dyDescent="0.2"/>
    <row r="185" spans="1:5" ht="21" customHeight="1" x14ac:dyDescent="0.2"/>
    <row r="186" spans="1:5" ht="21" customHeight="1" x14ac:dyDescent="0.2"/>
    <row r="187" spans="1:5" ht="21" customHeight="1" x14ac:dyDescent="0.2"/>
    <row r="188" spans="1:5" ht="21" customHeight="1" x14ac:dyDescent="0.2"/>
    <row r="189" spans="1:5" ht="21" customHeight="1" x14ac:dyDescent="0.2"/>
    <row r="190" spans="1:5" ht="21" customHeight="1" x14ac:dyDescent="0.2"/>
    <row r="191" spans="1:5" ht="21" customHeight="1" x14ac:dyDescent="0.2"/>
    <row r="192" spans="1:5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</sheetData>
  <mergeCells count="1">
    <mergeCell ref="A1:E1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96AF-CEFA-4817-B4B2-3F0B9918C04E}">
  <dimension ref="A1:H28"/>
  <sheetViews>
    <sheetView view="pageBreakPreview" zoomScaleNormal="100" zoomScaleSheetLayoutView="100" workbookViewId="0">
      <selection activeCell="A4" sqref="A4:XFD26"/>
    </sheetView>
  </sheetViews>
  <sheetFormatPr defaultColWidth="8.88671875" defaultRowHeight="13.2" x14ac:dyDescent="0.2"/>
  <cols>
    <col min="1" max="1" width="11" style="10" customWidth="1"/>
    <col min="2" max="2" width="13.77734375" style="10" customWidth="1"/>
    <col min="3" max="3" width="10.6640625" style="10" customWidth="1"/>
    <col min="4" max="8" width="10.33203125" style="10" customWidth="1"/>
    <col min="9" max="13" width="8.88671875" style="10"/>
    <col min="14" max="14" width="17.21875" style="10" customWidth="1"/>
    <col min="15" max="15" width="15.21875" style="10" customWidth="1"/>
    <col min="16" max="16" width="12.6640625" style="10" customWidth="1"/>
    <col min="17" max="19" width="8.88671875" style="10"/>
    <col min="20" max="20" width="15.33203125" style="10" customWidth="1"/>
    <col min="21" max="21" width="15" style="10" customWidth="1"/>
    <col min="22" max="16384" width="8.88671875" style="10"/>
  </cols>
  <sheetData>
    <row r="1" spans="1:8" ht="19.2" x14ac:dyDescent="0.2">
      <c r="A1" s="201" t="s">
        <v>358</v>
      </c>
      <c r="B1" s="201"/>
      <c r="C1" s="201"/>
      <c r="D1" s="201"/>
      <c r="E1" s="201"/>
      <c r="F1" s="201"/>
      <c r="G1" s="201"/>
      <c r="H1" s="201"/>
    </row>
    <row r="2" spans="1:8" x14ac:dyDescent="0.2">
      <c r="H2" s="22" t="s">
        <v>359</v>
      </c>
    </row>
    <row r="3" spans="1:8" ht="16.2" x14ac:dyDescent="0.2">
      <c r="A3" s="229"/>
      <c r="B3" s="229"/>
      <c r="C3" s="134" t="s">
        <v>360</v>
      </c>
      <c r="D3" s="134" t="s">
        <v>351</v>
      </c>
      <c r="E3" s="134" t="s">
        <v>352</v>
      </c>
      <c r="F3" s="134" t="s">
        <v>353</v>
      </c>
      <c r="G3" s="134" t="s">
        <v>354</v>
      </c>
      <c r="H3" s="134" t="s">
        <v>355</v>
      </c>
    </row>
    <row r="4" spans="1:8" ht="22.05" customHeight="1" x14ac:dyDescent="0.2">
      <c r="A4" s="202" t="s">
        <v>361</v>
      </c>
      <c r="B4" s="202"/>
      <c r="C4" s="180">
        <v>289</v>
      </c>
      <c r="D4" s="180">
        <v>276</v>
      </c>
      <c r="E4" s="180">
        <v>228</v>
      </c>
      <c r="F4" s="180">
        <v>200</v>
      </c>
      <c r="G4" s="180">
        <v>289</v>
      </c>
      <c r="H4" s="180">
        <v>286</v>
      </c>
    </row>
    <row r="5" spans="1:8" ht="22.05" customHeight="1" x14ac:dyDescent="0.2">
      <c r="A5" s="202" t="s">
        <v>362</v>
      </c>
      <c r="B5" s="202"/>
      <c r="C5" s="181">
        <v>78068</v>
      </c>
      <c r="D5" s="181">
        <v>73557</v>
      </c>
      <c r="E5" s="181">
        <v>27788</v>
      </c>
      <c r="F5" s="181">
        <v>24083</v>
      </c>
      <c r="G5" s="181">
        <v>45239</v>
      </c>
      <c r="H5" s="181">
        <v>50064</v>
      </c>
    </row>
    <row r="6" spans="1:8" ht="22.05" customHeight="1" x14ac:dyDescent="0.2">
      <c r="A6" s="230" t="s">
        <v>363</v>
      </c>
      <c r="B6" s="231"/>
      <c r="C6" s="182">
        <v>0.59</v>
      </c>
      <c r="D6" s="182">
        <v>0.56999999999999995</v>
      </c>
      <c r="E6" s="182">
        <v>0.57999999999999996</v>
      </c>
      <c r="F6" s="182">
        <v>0.6</v>
      </c>
      <c r="G6" s="182">
        <v>0.63</v>
      </c>
      <c r="H6" s="182">
        <v>0.66</v>
      </c>
    </row>
    <row r="7" spans="1:8" ht="22.05" customHeight="1" x14ac:dyDescent="0.2">
      <c r="A7" s="232" t="s">
        <v>364</v>
      </c>
      <c r="B7" s="233"/>
      <c r="C7" s="183">
        <v>10201</v>
      </c>
      <c r="D7" s="183">
        <v>10098</v>
      </c>
      <c r="E7" s="183">
        <v>10378</v>
      </c>
      <c r="F7" s="183">
        <v>10705</v>
      </c>
      <c r="G7" s="183">
        <v>11190</v>
      </c>
      <c r="H7" s="183">
        <v>11876</v>
      </c>
    </row>
    <row r="8" spans="1:8" ht="22.05" customHeight="1" x14ac:dyDescent="0.2">
      <c r="A8" s="228" t="s">
        <v>365</v>
      </c>
      <c r="B8" s="184" t="s">
        <v>366</v>
      </c>
      <c r="C8" s="183">
        <v>31869</v>
      </c>
      <c r="D8" s="183">
        <v>29270</v>
      </c>
      <c r="E8" s="183">
        <v>22220</v>
      </c>
      <c r="F8" s="183">
        <v>17793</v>
      </c>
      <c r="G8" s="183">
        <v>20537</v>
      </c>
      <c r="H8" s="183">
        <v>20167</v>
      </c>
    </row>
    <row r="9" spans="1:8" ht="22.05" customHeight="1" x14ac:dyDescent="0.2">
      <c r="A9" s="206"/>
      <c r="B9" s="185" t="s">
        <v>367</v>
      </c>
      <c r="C9" s="186">
        <v>2528</v>
      </c>
      <c r="D9" s="186">
        <v>2105</v>
      </c>
      <c r="E9" s="186">
        <v>1568</v>
      </c>
      <c r="F9" s="186">
        <v>1808</v>
      </c>
      <c r="G9" s="186">
        <v>2169</v>
      </c>
      <c r="H9" s="186">
        <v>2097</v>
      </c>
    </row>
    <row r="10" spans="1:8" ht="22.05" customHeight="1" x14ac:dyDescent="0.2">
      <c r="A10" s="206"/>
      <c r="B10" s="185" t="s">
        <v>368</v>
      </c>
      <c r="C10" s="186">
        <v>47867</v>
      </c>
      <c r="D10" s="186">
        <v>46026</v>
      </c>
      <c r="E10" s="186">
        <v>33923</v>
      </c>
      <c r="F10" s="186">
        <v>28204</v>
      </c>
      <c r="G10" s="186">
        <v>40286</v>
      </c>
      <c r="H10" s="186">
        <v>40378</v>
      </c>
    </row>
    <row r="11" spans="1:8" ht="22.05" customHeight="1" x14ac:dyDescent="0.2">
      <c r="A11" s="206"/>
      <c r="B11" s="185" t="s">
        <v>369</v>
      </c>
      <c r="C11" s="186">
        <v>6910</v>
      </c>
      <c r="D11" s="186">
        <v>6906</v>
      </c>
      <c r="E11" s="186">
        <v>5759</v>
      </c>
      <c r="F11" s="186">
        <v>4658</v>
      </c>
      <c r="G11" s="186">
        <v>5351</v>
      </c>
      <c r="H11" s="186">
        <v>4969</v>
      </c>
    </row>
    <row r="12" spans="1:8" ht="22.05" customHeight="1" x14ac:dyDescent="0.2">
      <c r="A12" s="206"/>
      <c r="B12" s="185" t="s">
        <v>306</v>
      </c>
      <c r="C12" s="186">
        <f>SUM(C8:C11)</f>
        <v>89174</v>
      </c>
      <c r="D12" s="186">
        <f t="shared" ref="D12:H12" si="0">SUM(D8:D11)</f>
        <v>84307</v>
      </c>
      <c r="E12" s="186">
        <f t="shared" si="0"/>
        <v>63470</v>
      </c>
      <c r="F12" s="186">
        <f t="shared" si="0"/>
        <v>52463</v>
      </c>
      <c r="G12" s="186">
        <f t="shared" si="0"/>
        <v>68343</v>
      </c>
      <c r="H12" s="186">
        <f t="shared" si="0"/>
        <v>67611</v>
      </c>
    </row>
    <row r="13" spans="1:8" ht="22.05" customHeight="1" x14ac:dyDescent="0.2">
      <c r="A13" s="206"/>
      <c r="B13" s="187" t="s">
        <v>370</v>
      </c>
      <c r="C13" s="188">
        <f t="shared" ref="C13:H13" si="1">ROUNDDOWN(C12/C4,2)</f>
        <v>308.56</v>
      </c>
      <c r="D13" s="188">
        <f t="shared" si="1"/>
        <v>305.45999999999998</v>
      </c>
      <c r="E13" s="188">
        <f t="shared" si="1"/>
        <v>278.37</v>
      </c>
      <c r="F13" s="188">
        <f t="shared" si="1"/>
        <v>262.31</v>
      </c>
      <c r="G13" s="188">
        <f t="shared" si="1"/>
        <v>236.48</v>
      </c>
      <c r="H13" s="188">
        <f t="shared" si="1"/>
        <v>236.4</v>
      </c>
    </row>
    <row r="14" spans="1:8" ht="22.05" customHeight="1" x14ac:dyDescent="0.2">
      <c r="A14" s="228" t="s">
        <v>371</v>
      </c>
      <c r="B14" s="184" t="s">
        <v>372</v>
      </c>
      <c r="C14" s="183">
        <v>5848</v>
      </c>
      <c r="D14" s="183">
        <v>5878</v>
      </c>
      <c r="E14" s="183">
        <v>2776</v>
      </c>
      <c r="F14" s="183">
        <v>2321</v>
      </c>
      <c r="G14" s="183">
        <v>3635</v>
      </c>
      <c r="H14" s="183">
        <v>4263</v>
      </c>
    </row>
    <row r="15" spans="1:8" ht="22.05" customHeight="1" x14ac:dyDescent="0.2">
      <c r="A15" s="228"/>
      <c r="B15" s="185" t="s">
        <v>373</v>
      </c>
      <c r="C15" s="186">
        <v>1157</v>
      </c>
      <c r="D15" s="186">
        <v>1157</v>
      </c>
      <c r="E15" s="186">
        <v>328</v>
      </c>
      <c r="F15" s="186">
        <v>290</v>
      </c>
      <c r="G15" s="186">
        <v>704</v>
      </c>
      <c r="H15" s="186">
        <v>1058</v>
      </c>
    </row>
    <row r="16" spans="1:8" ht="22.05" customHeight="1" x14ac:dyDescent="0.2">
      <c r="A16" s="228"/>
      <c r="B16" s="185" t="s">
        <v>374</v>
      </c>
      <c r="C16" s="186">
        <v>17301</v>
      </c>
      <c r="D16" s="186">
        <v>16193</v>
      </c>
      <c r="E16" s="186">
        <v>9928</v>
      </c>
      <c r="F16" s="186">
        <v>8677</v>
      </c>
      <c r="G16" s="186">
        <v>11786</v>
      </c>
      <c r="H16" s="186">
        <v>11793</v>
      </c>
    </row>
    <row r="17" spans="1:8" ht="22.05" customHeight="1" x14ac:dyDescent="0.2">
      <c r="A17" s="228"/>
      <c r="B17" s="185" t="s">
        <v>375</v>
      </c>
      <c r="C17" s="186">
        <v>1899</v>
      </c>
      <c r="D17" s="186">
        <v>2177</v>
      </c>
      <c r="E17" s="186">
        <v>556</v>
      </c>
      <c r="F17" s="186">
        <v>576</v>
      </c>
      <c r="G17" s="186">
        <v>992</v>
      </c>
      <c r="H17" s="186">
        <v>1062</v>
      </c>
    </row>
    <row r="18" spans="1:8" ht="22.05" customHeight="1" x14ac:dyDescent="0.2">
      <c r="A18" s="228"/>
      <c r="B18" s="185" t="s">
        <v>306</v>
      </c>
      <c r="C18" s="186">
        <f>SUM(C14:C17)</f>
        <v>26205</v>
      </c>
      <c r="D18" s="186">
        <f t="shared" ref="D18:H18" si="2">SUM(D14:D17)</f>
        <v>25405</v>
      </c>
      <c r="E18" s="186">
        <f t="shared" si="2"/>
        <v>13588</v>
      </c>
      <c r="F18" s="186">
        <f t="shared" si="2"/>
        <v>11864</v>
      </c>
      <c r="G18" s="186">
        <f t="shared" si="2"/>
        <v>17117</v>
      </c>
      <c r="H18" s="186">
        <f t="shared" si="2"/>
        <v>18176</v>
      </c>
    </row>
    <row r="19" spans="1:8" ht="22.05" customHeight="1" x14ac:dyDescent="0.2">
      <c r="A19" s="228"/>
      <c r="B19" s="187" t="s">
        <v>376</v>
      </c>
      <c r="C19" s="188">
        <f t="shared" ref="C19:H19" si="3">ROUNDDOWN(C18/C4,2)</f>
        <v>90.67</v>
      </c>
      <c r="D19" s="188">
        <f t="shared" si="3"/>
        <v>92.04</v>
      </c>
      <c r="E19" s="188">
        <f t="shared" si="3"/>
        <v>59.59</v>
      </c>
      <c r="F19" s="188">
        <f t="shared" si="3"/>
        <v>59.32</v>
      </c>
      <c r="G19" s="188">
        <f t="shared" si="3"/>
        <v>59.22</v>
      </c>
      <c r="H19" s="188">
        <f t="shared" si="3"/>
        <v>63.55</v>
      </c>
    </row>
    <row r="20" spans="1:8" ht="22.05" customHeight="1" x14ac:dyDescent="0.2">
      <c r="A20" s="206" t="s">
        <v>377</v>
      </c>
      <c r="B20" s="184" t="s">
        <v>378</v>
      </c>
      <c r="C20" s="183">
        <v>42025</v>
      </c>
      <c r="D20" s="183">
        <v>43450</v>
      </c>
      <c r="E20" s="183">
        <v>44040</v>
      </c>
      <c r="F20" s="183">
        <v>44646</v>
      </c>
      <c r="G20" s="183">
        <v>43707</v>
      </c>
      <c r="H20" s="183">
        <v>44230</v>
      </c>
    </row>
    <row r="21" spans="1:8" ht="22.05" customHeight="1" x14ac:dyDescent="0.2">
      <c r="A21" s="206"/>
      <c r="B21" s="185" t="s">
        <v>367</v>
      </c>
      <c r="C21" s="186">
        <v>9893</v>
      </c>
      <c r="D21" s="186">
        <v>10268</v>
      </c>
      <c r="E21" s="186">
        <v>10632</v>
      </c>
      <c r="F21" s="186">
        <v>11129</v>
      </c>
      <c r="G21" s="186">
        <v>11555</v>
      </c>
      <c r="H21" s="186">
        <v>11947</v>
      </c>
    </row>
    <row r="22" spans="1:8" ht="22.05" customHeight="1" x14ac:dyDescent="0.2">
      <c r="A22" s="206"/>
      <c r="B22" s="185" t="s">
        <v>368</v>
      </c>
      <c r="C22" s="186">
        <v>22378</v>
      </c>
      <c r="D22" s="186">
        <v>23553</v>
      </c>
      <c r="E22" s="186">
        <v>23889</v>
      </c>
      <c r="F22" s="186">
        <v>24234</v>
      </c>
      <c r="G22" s="186">
        <v>26578</v>
      </c>
      <c r="H22" s="186">
        <v>27217</v>
      </c>
    </row>
    <row r="23" spans="1:8" ht="22.05" customHeight="1" x14ac:dyDescent="0.2">
      <c r="A23" s="206"/>
      <c r="B23" s="185" t="s">
        <v>369</v>
      </c>
      <c r="C23" s="186">
        <v>3620</v>
      </c>
      <c r="D23" s="186">
        <v>3730</v>
      </c>
      <c r="E23" s="186">
        <v>2748</v>
      </c>
      <c r="F23" s="186">
        <v>2632</v>
      </c>
      <c r="G23" s="186">
        <v>2577</v>
      </c>
      <c r="H23" s="186">
        <v>2547</v>
      </c>
    </row>
    <row r="24" spans="1:8" ht="22.05" customHeight="1" x14ac:dyDescent="0.2">
      <c r="A24" s="206"/>
      <c r="B24" s="185" t="s">
        <v>379</v>
      </c>
      <c r="C24" s="186">
        <f t="shared" ref="C24:H24" si="4">SUM(C20:C23)</f>
        <v>77916</v>
      </c>
      <c r="D24" s="186">
        <f t="shared" si="4"/>
        <v>81001</v>
      </c>
      <c r="E24" s="186">
        <f t="shared" si="4"/>
        <v>81309</v>
      </c>
      <c r="F24" s="186">
        <f t="shared" si="4"/>
        <v>82641</v>
      </c>
      <c r="G24" s="186">
        <f t="shared" si="4"/>
        <v>84417</v>
      </c>
      <c r="H24" s="186">
        <f t="shared" si="4"/>
        <v>85941</v>
      </c>
    </row>
    <row r="25" spans="1:8" ht="22.05" customHeight="1" x14ac:dyDescent="0.2">
      <c r="A25" s="206"/>
      <c r="B25" s="185" t="s">
        <v>380</v>
      </c>
      <c r="C25" s="186">
        <v>4686</v>
      </c>
      <c r="D25" s="186">
        <v>4754</v>
      </c>
      <c r="E25" s="186">
        <v>4843</v>
      </c>
      <c r="F25" s="186">
        <v>4882</v>
      </c>
      <c r="G25" s="186">
        <v>4924</v>
      </c>
      <c r="H25" s="186">
        <v>5019</v>
      </c>
    </row>
    <row r="26" spans="1:8" ht="22.05" customHeight="1" x14ac:dyDescent="0.2">
      <c r="A26" s="206"/>
      <c r="B26" s="187" t="s">
        <v>381</v>
      </c>
      <c r="C26" s="188">
        <f>C24+C25</f>
        <v>82602</v>
      </c>
      <c r="D26" s="188">
        <f t="shared" ref="D26:H26" si="5">D24+D25</f>
        <v>85755</v>
      </c>
      <c r="E26" s="188">
        <f t="shared" si="5"/>
        <v>86152</v>
      </c>
      <c r="F26" s="188">
        <f t="shared" si="5"/>
        <v>87523</v>
      </c>
      <c r="G26" s="188">
        <f t="shared" si="5"/>
        <v>89341</v>
      </c>
      <c r="H26" s="188">
        <f t="shared" si="5"/>
        <v>90960</v>
      </c>
    </row>
    <row r="27" spans="1:8" x14ac:dyDescent="0.2">
      <c r="A27" s="41"/>
      <c r="B27" s="189"/>
      <c r="C27" s="190"/>
      <c r="D27" s="190"/>
      <c r="E27" s="190"/>
      <c r="F27" s="190"/>
      <c r="G27" s="190"/>
      <c r="H27" s="191" t="s">
        <v>382</v>
      </c>
    </row>
    <row r="28" spans="1:8" x14ac:dyDescent="0.2">
      <c r="B28" s="19"/>
    </row>
  </sheetData>
  <mergeCells count="9">
    <mergeCell ref="A8:A13"/>
    <mergeCell ref="A14:A19"/>
    <mergeCell ref="A20:A26"/>
    <mergeCell ref="A1:H1"/>
    <mergeCell ref="A3:B3"/>
    <mergeCell ref="A4:B4"/>
    <mergeCell ref="A5:B5"/>
    <mergeCell ref="A6:B6"/>
    <mergeCell ref="A7:B7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FF83-68F6-4C98-B188-CBA3BA0178B0}">
  <dimension ref="A1:H26"/>
  <sheetViews>
    <sheetView tabSelected="1" view="pageBreakPreview" topLeftCell="A17" zoomScaleNormal="100" zoomScaleSheetLayoutView="100" workbookViewId="0">
      <selection activeCell="E11" sqref="E11"/>
    </sheetView>
  </sheetViews>
  <sheetFormatPr defaultColWidth="8.88671875" defaultRowHeight="13.2" x14ac:dyDescent="0.2"/>
  <cols>
    <col min="1" max="1" width="12.44140625" style="10" customWidth="1"/>
    <col min="2" max="2" width="11.109375" style="10" customWidth="1"/>
    <col min="3" max="3" width="10.6640625" style="10" customWidth="1"/>
    <col min="4" max="8" width="10.33203125" style="10" customWidth="1"/>
    <col min="9" max="13" width="8.88671875" style="10"/>
    <col min="14" max="14" width="17.21875" style="10" customWidth="1"/>
    <col min="15" max="15" width="15.21875" style="10" customWidth="1"/>
    <col min="16" max="16" width="12.6640625" style="10" customWidth="1"/>
    <col min="17" max="19" width="8.88671875" style="10"/>
    <col min="20" max="20" width="15.33203125" style="10" customWidth="1"/>
    <col min="21" max="21" width="15" style="10" customWidth="1"/>
    <col min="22" max="16384" width="8.88671875" style="10"/>
  </cols>
  <sheetData>
    <row r="1" spans="1:8" ht="27.6" customHeight="1" x14ac:dyDescent="0.2">
      <c r="A1" s="201" t="s">
        <v>383</v>
      </c>
      <c r="B1" s="201"/>
      <c r="C1" s="201"/>
      <c r="D1" s="201"/>
      <c r="E1" s="201"/>
      <c r="F1" s="201"/>
      <c r="G1" s="201"/>
      <c r="H1" s="201"/>
    </row>
    <row r="2" spans="1:8" ht="15.6" customHeight="1" x14ac:dyDescent="0.2">
      <c r="H2" s="2" t="s">
        <v>384</v>
      </c>
    </row>
    <row r="3" spans="1:8" ht="19.95" customHeight="1" x14ac:dyDescent="0.2">
      <c r="A3" s="202"/>
      <c r="B3" s="202"/>
      <c r="C3" s="192" t="s">
        <v>213</v>
      </c>
      <c r="D3" s="192" t="s">
        <v>351</v>
      </c>
      <c r="E3" s="192" t="s">
        <v>352</v>
      </c>
      <c r="F3" s="192" t="s">
        <v>353</v>
      </c>
      <c r="G3" s="192" t="s">
        <v>354</v>
      </c>
      <c r="H3" s="192" t="s">
        <v>355</v>
      </c>
    </row>
    <row r="4" spans="1:8" ht="22.05" customHeight="1" x14ac:dyDescent="0.2">
      <c r="A4" s="202" t="s">
        <v>385</v>
      </c>
      <c r="B4" s="193" t="s">
        <v>386</v>
      </c>
      <c r="C4" s="194">
        <v>695</v>
      </c>
      <c r="D4" s="194">
        <v>904</v>
      </c>
      <c r="E4" s="194">
        <v>592</v>
      </c>
      <c r="F4" s="194">
        <v>527</v>
      </c>
      <c r="G4" s="194">
        <v>716</v>
      </c>
      <c r="H4" s="194">
        <v>621</v>
      </c>
    </row>
    <row r="5" spans="1:8" ht="22.05" customHeight="1" x14ac:dyDescent="0.2">
      <c r="A5" s="202"/>
      <c r="B5" s="195" t="s">
        <v>387</v>
      </c>
      <c r="C5" s="196">
        <v>2714</v>
      </c>
      <c r="D5" s="196">
        <v>3484</v>
      </c>
      <c r="E5" s="196">
        <v>2459</v>
      </c>
      <c r="F5" s="196">
        <v>2019</v>
      </c>
      <c r="G5" s="196">
        <v>2514</v>
      </c>
      <c r="H5" s="196">
        <v>2384</v>
      </c>
    </row>
    <row r="6" spans="1:8" ht="22.05" customHeight="1" x14ac:dyDescent="0.2">
      <c r="A6" s="202" t="s">
        <v>388</v>
      </c>
      <c r="B6" s="193" t="s">
        <v>386</v>
      </c>
      <c r="C6" s="194">
        <v>202</v>
      </c>
      <c r="D6" s="194">
        <v>222</v>
      </c>
      <c r="E6" s="194">
        <v>117</v>
      </c>
      <c r="F6" s="194">
        <v>59</v>
      </c>
      <c r="G6" s="194">
        <v>145</v>
      </c>
      <c r="H6" s="194">
        <v>160</v>
      </c>
    </row>
    <row r="7" spans="1:8" ht="22.05" customHeight="1" x14ac:dyDescent="0.2">
      <c r="A7" s="202"/>
      <c r="B7" s="195" t="s">
        <v>387</v>
      </c>
      <c r="C7" s="196">
        <v>1804</v>
      </c>
      <c r="D7" s="196">
        <v>1948</v>
      </c>
      <c r="E7" s="196">
        <v>945</v>
      </c>
      <c r="F7" s="196">
        <v>538</v>
      </c>
      <c r="G7" s="196">
        <v>1086</v>
      </c>
      <c r="H7" s="196">
        <v>1485</v>
      </c>
    </row>
    <row r="8" spans="1:8" ht="22.05" customHeight="1" x14ac:dyDescent="0.2">
      <c r="A8" s="235" t="s">
        <v>389</v>
      </c>
      <c r="B8" s="193" t="s">
        <v>386</v>
      </c>
      <c r="C8" s="194">
        <v>307</v>
      </c>
      <c r="D8" s="194">
        <v>267</v>
      </c>
      <c r="E8" s="194">
        <v>218</v>
      </c>
      <c r="F8" s="194">
        <v>161</v>
      </c>
      <c r="G8" s="194">
        <v>347</v>
      </c>
      <c r="H8" s="194">
        <v>291</v>
      </c>
    </row>
    <row r="9" spans="1:8" ht="22.05" customHeight="1" x14ac:dyDescent="0.2">
      <c r="A9" s="236"/>
      <c r="B9" s="195" t="s">
        <v>387</v>
      </c>
      <c r="C9" s="196">
        <v>3398</v>
      </c>
      <c r="D9" s="196">
        <v>3500</v>
      </c>
      <c r="E9" s="196">
        <v>1567</v>
      </c>
      <c r="F9" s="196">
        <v>1044</v>
      </c>
      <c r="G9" s="196">
        <v>2822</v>
      </c>
      <c r="H9" s="196">
        <v>2718</v>
      </c>
    </row>
    <row r="10" spans="1:8" ht="22.05" customHeight="1" x14ac:dyDescent="0.2">
      <c r="A10" s="235" t="s">
        <v>390</v>
      </c>
      <c r="B10" s="193" t="s">
        <v>386</v>
      </c>
      <c r="C10" s="194">
        <v>196</v>
      </c>
      <c r="D10" s="194">
        <v>189</v>
      </c>
      <c r="E10" s="194">
        <v>61</v>
      </c>
      <c r="F10" s="194">
        <v>123</v>
      </c>
      <c r="G10" s="194">
        <v>208</v>
      </c>
      <c r="H10" s="194">
        <v>127</v>
      </c>
    </row>
    <row r="11" spans="1:8" ht="22.05" customHeight="1" x14ac:dyDescent="0.2">
      <c r="A11" s="236"/>
      <c r="B11" s="195" t="s">
        <v>387</v>
      </c>
      <c r="C11" s="196">
        <v>1742</v>
      </c>
      <c r="D11" s="196">
        <v>1523</v>
      </c>
      <c r="E11" s="196">
        <v>336</v>
      </c>
      <c r="F11" s="196">
        <v>621</v>
      </c>
      <c r="G11" s="196">
        <v>1127</v>
      </c>
      <c r="H11" s="196">
        <v>1205</v>
      </c>
    </row>
    <row r="12" spans="1:8" ht="22.05" customHeight="1" x14ac:dyDescent="0.2">
      <c r="A12" s="235" t="s">
        <v>391</v>
      </c>
      <c r="B12" s="193" t="s">
        <v>386</v>
      </c>
      <c r="C12" s="194">
        <v>563</v>
      </c>
      <c r="D12" s="194">
        <v>584</v>
      </c>
      <c r="E12" s="194">
        <v>292</v>
      </c>
      <c r="F12" s="194">
        <v>223</v>
      </c>
      <c r="G12" s="194">
        <v>463</v>
      </c>
      <c r="H12" s="194">
        <v>483</v>
      </c>
    </row>
    <row r="13" spans="1:8" ht="22.05" customHeight="1" x14ac:dyDescent="0.2">
      <c r="A13" s="236"/>
      <c r="B13" s="195" t="s">
        <v>387</v>
      </c>
      <c r="C13" s="196">
        <v>5578</v>
      </c>
      <c r="D13" s="196">
        <v>5945</v>
      </c>
      <c r="E13" s="196">
        <v>2251</v>
      </c>
      <c r="F13" s="196">
        <v>1736</v>
      </c>
      <c r="G13" s="196">
        <v>3171</v>
      </c>
      <c r="H13" s="196">
        <v>3668</v>
      </c>
    </row>
    <row r="14" spans="1:8" ht="22.05" customHeight="1" x14ac:dyDescent="0.2">
      <c r="A14" s="237" t="s">
        <v>392</v>
      </c>
      <c r="B14" s="193" t="s">
        <v>386</v>
      </c>
      <c r="C14" s="194">
        <v>244</v>
      </c>
      <c r="D14" s="194">
        <v>226</v>
      </c>
      <c r="E14" s="194">
        <v>54</v>
      </c>
      <c r="F14" s="194">
        <v>128</v>
      </c>
      <c r="G14" s="194">
        <v>177</v>
      </c>
      <c r="H14" s="194">
        <v>257</v>
      </c>
    </row>
    <row r="15" spans="1:8" ht="22.05" customHeight="1" x14ac:dyDescent="0.2">
      <c r="A15" s="236"/>
      <c r="B15" s="195" t="s">
        <v>387</v>
      </c>
      <c r="C15" s="196">
        <v>5780</v>
      </c>
      <c r="D15" s="196">
        <v>4756</v>
      </c>
      <c r="E15" s="196">
        <v>1365</v>
      </c>
      <c r="F15" s="196">
        <v>3360</v>
      </c>
      <c r="G15" s="196">
        <v>4135</v>
      </c>
      <c r="H15" s="196">
        <v>5690</v>
      </c>
    </row>
    <row r="16" spans="1:8" ht="22.05" customHeight="1" x14ac:dyDescent="0.2">
      <c r="A16" s="202" t="s">
        <v>393</v>
      </c>
      <c r="B16" s="193" t="s">
        <v>386</v>
      </c>
      <c r="C16" s="194">
        <v>619</v>
      </c>
      <c r="D16" s="194">
        <v>603</v>
      </c>
      <c r="E16" s="194">
        <v>270</v>
      </c>
      <c r="F16" s="194">
        <v>175</v>
      </c>
      <c r="G16" s="194">
        <v>348</v>
      </c>
      <c r="H16" s="194">
        <v>356</v>
      </c>
    </row>
    <row r="17" spans="1:8" ht="22.05" customHeight="1" x14ac:dyDescent="0.2">
      <c r="A17" s="202"/>
      <c r="B17" s="195" t="s">
        <v>387</v>
      </c>
      <c r="C17" s="196">
        <v>4101</v>
      </c>
      <c r="D17" s="196">
        <v>4062</v>
      </c>
      <c r="E17" s="196">
        <v>1306</v>
      </c>
      <c r="F17" s="196">
        <v>995</v>
      </c>
      <c r="G17" s="196">
        <v>1748</v>
      </c>
      <c r="H17" s="196">
        <v>3009</v>
      </c>
    </row>
    <row r="18" spans="1:8" ht="19.95" customHeight="1" x14ac:dyDescent="0.2">
      <c r="B18" s="19"/>
      <c r="H18" s="2" t="s">
        <v>382</v>
      </c>
    </row>
    <row r="19" spans="1:8" ht="19.95" customHeight="1" x14ac:dyDescent="0.2">
      <c r="B19" s="19"/>
      <c r="H19" s="2"/>
    </row>
    <row r="21" spans="1:8" ht="27.6" customHeight="1" x14ac:dyDescent="0.2">
      <c r="A21" s="201" t="s">
        <v>394</v>
      </c>
      <c r="B21" s="201"/>
      <c r="C21" s="201"/>
      <c r="D21" s="201"/>
      <c r="E21" s="201"/>
      <c r="F21" s="201"/>
      <c r="G21" s="201"/>
    </row>
    <row r="22" spans="1:8" ht="19.2" x14ac:dyDescent="0.2">
      <c r="B22" s="197"/>
      <c r="H22" s="2" t="s">
        <v>395</v>
      </c>
    </row>
    <row r="23" spans="1:8" ht="19.95" customHeight="1" x14ac:dyDescent="0.2">
      <c r="A23" s="202"/>
      <c r="B23" s="202"/>
      <c r="C23" s="134" t="s">
        <v>360</v>
      </c>
      <c r="D23" s="134" t="s">
        <v>351</v>
      </c>
      <c r="E23" s="134" t="s">
        <v>352</v>
      </c>
      <c r="F23" s="134" t="s">
        <v>353</v>
      </c>
      <c r="G23" s="134" t="s">
        <v>354</v>
      </c>
      <c r="H23" s="134" t="s">
        <v>355</v>
      </c>
    </row>
    <row r="24" spans="1:8" ht="22.05" customHeight="1" x14ac:dyDescent="0.2">
      <c r="A24" s="238" t="s">
        <v>386</v>
      </c>
      <c r="B24" s="238"/>
      <c r="C24" s="194">
        <v>542</v>
      </c>
      <c r="D24" s="194">
        <v>1688</v>
      </c>
      <c r="E24" s="194">
        <v>398</v>
      </c>
      <c r="F24" s="194">
        <v>1138</v>
      </c>
      <c r="G24" s="194">
        <v>1671</v>
      </c>
      <c r="H24" s="194">
        <v>2051</v>
      </c>
    </row>
    <row r="25" spans="1:8" ht="22.05" customHeight="1" x14ac:dyDescent="0.2">
      <c r="A25" s="234" t="s">
        <v>387</v>
      </c>
      <c r="B25" s="234"/>
      <c r="C25" s="196">
        <v>10583</v>
      </c>
      <c r="D25" s="196">
        <v>29580</v>
      </c>
      <c r="E25" s="196">
        <v>5060</v>
      </c>
      <c r="F25" s="196">
        <v>20481</v>
      </c>
      <c r="G25" s="196">
        <v>29135</v>
      </c>
      <c r="H25" s="196">
        <v>26081</v>
      </c>
    </row>
    <row r="26" spans="1:8" ht="19.95" customHeight="1" x14ac:dyDescent="0.2">
      <c r="H26" s="2" t="s">
        <v>382</v>
      </c>
    </row>
  </sheetData>
  <mergeCells count="13">
    <mergeCell ref="A10:A11"/>
    <mergeCell ref="A1:H1"/>
    <mergeCell ref="A3:B3"/>
    <mergeCell ref="A4:A5"/>
    <mergeCell ref="A6:A7"/>
    <mergeCell ref="A8:A9"/>
    <mergeCell ref="A25:B25"/>
    <mergeCell ref="A12:A13"/>
    <mergeCell ref="A14:A15"/>
    <mergeCell ref="A16:A17"/>
    <mergeCell ref="A21:G21"/>
    <mergeCell ref="A23:B23"/>
    <mergeCell ref="A24:B24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B622-C623-4605-8CF7-2A8B0A7A6107}">
  <dimension ref="A1:Q11"/>
  <sheetViews>
    <sheetView view="pageBreakPreview" zoomScaleNormal="60" zoomScaleSheetLayoutView="100" workbookViewId="0">
      <selection activeCell="B5" sqref="B5:L10"/>
    </sheetView>
  </sheetViews>
  <sheetFormatPr defaultColWidth="9" defaultRowHeight="13.2" x14ac:dyDescent="0.2"/>
  <cols>
    <col min="1" max="1" width="9.77734375" style="1" customWidth="1"/>
    <col min="2" max="4" width="6.77734375" style="1" customWidth="1"/>
    <col min="5" max="9" width="7.33203125" style="1" customWidth="1"/>
    <col min="10" max="10" width="7.77734375" style="1" customWidth="1"/>
    <col min="11" max="11" width="8.33203125" style="1" customWidth="1"/>
    <col min="12" max="13" width="7.33203125" style="1" customWidth="1"/>
    <col min="14" max="14" width="9.5546875" style="1" customWidth="1"/>
    <col min="15" max="15" width="9.33203125" style="1" customWidth="1"/>
    <col min="16" max="17" width="7.33203125" style="1" customWidth="1"/>
    <col min="18" max="16384" width="9" style="1"/>
  </cols>
  <sheetData>
    <row r="1" spans="1:17" ht="19.2" x14ac:dyDescent="0.2">
      <c r="A1" s="201" t="s">
        <v>261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x14ac:dyDescent="0.2">
      <c r="Q2" s="59" t="s">
        <v>237</v>
      </c>
    </row>
    <row r="3" spans="1:17" ht="30" customHeight="1" x14ac:dyDescent="0.2">
      <c r="A3" s="202" t="s">
        <v>238</v>
      </c>
      <c r="B3" s="202" t="s">
        <v>262</v>
      </c>
      <c r="C3" s="202"/>
      <c r="D3" s="202"/>
      <c r="E3" s="202" t="s">
        <v>207</v>
      </c>
      <c r="F3" s="202" t="s">
        <v>208</v>
      </c>
      <c r="G3" s="202" t="s">
        <v>263</v>
      </c>
      <c r="H3" s="202"/>
      <c r="I3" s="203"/>
      <c r="J3" s="70" t="s">
        <v>273</v>
      </c>
      <c r="K3" s="70" t="s">
        <v>272</v>
      </c>
      <c r="L3" s="204" t="s">
        <v>266</v>
      </c>
      <c r="M3" s="203"/>
      <c r="N3" s="101" t="s">
        <v>245</v>
      </c>
      <c r="O3" s="101" t="s">
        <v>246</v>
      </c>
      <c r="P3" s="204" t="s">
        <v>267</v>
      </c>
      <c r="Q3" s="202"/>
    </row>
    <row r="4" spans="1:17" s="10" customFormat="1" ht="16.2" customHeight="1" x14ac:dyDescent="0.2">
      <c r="A4" s="202"/>
      <c r="B4" s="25" t="s">
        <v>271</v>
      </c>
      <c r="C4" s="25" t="s">
        <v>211</v>
      </c>
      <c r="D4" s="25" t="s">
        <v>212</v>
      </c>
      <c r="E4" s="202"/>
      <c r="F4" s="202"/>
      <c r="G4" s="25" t="s">
        <v>271</v>
      </c>
      <c r="H4" s="25" t="s">
        <v>211</v>
      </c>
      <c r="I4" s="68" t="s">
        <v>212</v>
      </c>
      <c r="J4" s="60" t="s">
        <v>268</v>
      </c>
      <c r="K4" s="60" t="s">
        <v>268</v>
      </c>
      <c r="L4" s="69" t="s">
        <v>208</v>
      </c>
      <c r="M4" s="68" t="s">
        <v>268</v>
      </c>
      <c r="N4" s="61" t="s">
        <v>253</v>
      </c>
      <c r="O4" s="61" t="s">
        <v>253</v>
      </c>
      <c r="P4" s="69" t="s">
        <v>269</v>
      </c>
      <c r="Q4" s="25" t="s">
        <v>270</v>
      </c>
    </row>
    <row r="5" spans="1:17" ht="22.05" customHeight="1" x14ac:dyDescent="0.2">
      <c r="A5" s="97" t="s">
        <v>254</v>
      </c>
      <c r="B5" s="86">
        <f t="shared" ref="B5:B10" si="0">SUM(C5:D5)</f>
        <v>42</v>
      </c>
      <c r="C5" s="86">
        <v>9</v>
      </c>
      <c r="D5" s="86">
        <v>33</v>
      </c>
      <c r="E5" s="86">
        <v>3</v>
      </c>
      <c r="F5" s="86">
        <v>29</v>
      </c>
      <c r="G5" s="86">
        <f t="shared" ref="G5:G10" si="1">SUM(H5:I5)</f>
        <v>734</v>
      </c>
      <c r="H5" s="86">
        <v>373</v>
      </c>
      <c r="I5" s="86">
        <v>361</v>
      </c>
      <c r="J5" s="87">
        <f t="shared" ref="J5:J10" si="2">G5/F5</f>
        <v>25.310344827586206</v>
      </c>
      <c r="K5" s="88">
        <f t="shared" ref="K5:K10" si="3">G5/B5</f>
        <v>17.476190476190474</v>
      </c>
      <c r="L5" s="86">
        <v>6</v>
      </c>
      <c r="M5" s="71">
        <v>30</v>
      </c>
      <c r="N5" s="71">
        <v>6803</v>
      </c>
      <c r="O5" s="71">
        <v>24460</v>
      </c>
      <c r="P5" s="71">
        <v>1076</v>
      </c>
      <c r="Q5" s="71">
        <v>400</v>
      </c>
    </row>
    <row r="6" spans="1:17" ht="22.05" customHeight="1" x14ac:dyDescent="0.2">
      <c r="A6" s="84" t="s">
        <v>255</v>
      </c>
      <c r="B6" s="90">
        <f t="shared" si="0"/>
        <v>43</v>
      </c>
      <c r="C6" s="90">
        <v>9</v>
      </c>
      <c r="D6" s="90">
        <v>34</v>
      </c>
      <c r="E6" s="90">
        <v>4</v>
      </c>
      <c r="F6" s="90">
        <v>31</v>
      </c>
      <c r="G6" s="90">
        <f t="shared" si="1"/>
        <v>766</v>
      </c>
      <c r="H6" s="90">
        <v>368</v>
      </c>
      <c r="I6" s="90">
        <v>398</v>
      </c>
      <c r="J6" s="91">
        <f t="shared" si="2"/>
        <v>24.70967741935484</v>
      </c>
      <c r="K6" s="92">
        <f t="shared" si="3"/>
        <v>17.813953488372093</v>
      </c>
      <c r="L6" s="90">
        <v>7</v>
      </c>
      <c r="M6" s="72">
        <v>44</v>
      </c>
      <c r="N6" s="72">
        <v>6803</v>
      </c>
      <c r="O6" s="72">
        <v>24460</v>
      </c>
      <c r="P6" s="72">
        <v>1076</v>
      </c>
      <c r="Q6" s="72">
        <v>400</v>
      </c>
    </row>
    <row r="7" spans="1:17" ht="22.05" customHeight="1" x14ac:dyDescent="0.2">
      <c r="A7" s="84" t="s">
        <v>256</v>
      </c>
      <c r="B7" s="90">
        <f t="shared" si="0"/>
        <v>47</v>
      </c>
      <c r="C7" s="90">
        <v>10</v>
      </c>
      <c r="D7" s="90">
        <v>37</v>
      </c>
      <c r="E7" s="90">
        <v>3</v>
      </c>
      <c r="F7" s="90">
        <v>33</v>
      </c>
      <c r="G7" s="90">
        <f t="shared" si="1"/>
        <v>742</v>
      </c>
      <c r="H7" s="90">
        <v>360</v>
      </c>
      <c r="I7" s="90">
        <v>382</v>
      </c>
      <c r="J7" s="91">
        <f t="shared" si="2"/>
        <v>22.484848484848484</v>
      </c>
      <c r="K7" s="92">
        <f t="shared" si="3"/>
        <v>15.787234042553191</v>
      </c>
      <c r="L7" s="90">
        <v>9</v>
      </c>
      <c r="M7" s="72">
        <v>51</v>
      </c>
      <c r="N7" s="72">
        <v>6803</v>
      </c>
      <c r="O7" s="72">
        <v>24460</v>
      </c>
      <c r="P7" s="72">
        <v>1076</v>
      </c>
      <c r="Q7" s="72">
        <v>400</v>
      </c>
    </row>
    <row r="8" spans="1:17" ht="22.05" customHeight="1" x14ac:dyDescent="0.2">
      <c r="A8" s="84" t="s">
        <v>257</v>
      </c>
      <c r="B8" s="90">
        <f>SUM(C8:D8)</f>
        <v>48</v>
      </c>
      <c r="C8" s="90">
        <v>13</v>
      </c>
      <c r="D8" s="90">
        <v>35</v>
      </c>
      <c r="E8" s="90">
        <v>1</v>
      </c>
      <c r="F8" s="90">
        <v>34</v>
      </c>
      <c r="G8" s="90">
        <f t="shared" si="1"/>
        <v>776</v>
      </c>
      <c r="H8" s="90">
        <v>369</v>
      </c>
      <c r="I8" s="90">
        <v>407</v>
      </c>
      <c r="J8" s="91">
        <f t="shared" si="2"/>
        <v>22.823529411764707</v>
      </c>
      <c r="K8" s="92">
        <f t="shared" si="3"/>
        <v>16.166666666666668</v>
      </c>
      <c r="L8" s="90">
        <v>10</v>
      </c>
      <c r="M8" s="72">
        <v>59</v>
      </c>
      <c r="N8" s="72">
        <v>6867</v>
      </c>
      <c r="O8" s="72">
        <v>22460</v>
      </c>
      <c r="P8" s="72">
        <v>1076</v>
      </c>
      <c r="Q8" s="72">
        <v>400</v>
      </c>
    </row>
    <row r="9" spans="1:17" ht="22.05" customHeight="1" x14ac:dyDescent="0.2">
      <c r="A9" s="84" t="s">
        <v>258</v>
      </c>
      <c r="B9" s="90">
        <f t="shared" si="0"/>
        <v>45</v>
      </c>
      <c r="C9" s="90">
        <v>10</v>
      </c>
      <c r="D9" s="90">
        <v>35</v>
      </c>
      <c r="E9" s="90">
        <v>1</v>
      </c>
      <c r="F9" s="90">
        <v>34</v>
      </c>
      <c r="G9" s="90">
        <f t="shared" si="1"/>
        <v>810</v>
      </c>
      <c r="H9" s="90">
        <v>389</v>
      </c>
      <c r="I9" s="90">
        <v>421</v>
      </c>
      <c r="J9" s="91">
        <f t="shared" si="2"/>
        <v>23.823529411764707</v>
      </c>
      <c r="K9" s="92">
        <f t="shared" si="3"/>
        <v>18</v>
      </c>
      <c r="L9" s="90">
        <v>8</v>
      </c>
      <c r="M9" s="72">
        <v>56</v>
      </c>
      <c r="N9" s="72">
        <v>6867</v>
      </c>
      <c r="O9" s="72">
        <v>22460</v>
      </c>
      <c r="P9" s="72">
        <v>1076</v>
      </c>
      <c r="Q9" s="72">
        <v>400</v>
      </c>
    </row>
    <row r="10" spans="1:17" ht="22.05" customHeight="1" x14ac:dyDescent="0.2">
      <c r="A10" s="83" t="s">
        <v>259</v>
      </c>
      <c r="B10" s="94">
        <f t="shared" si="0"/>
        <v>51</v>
      </c>
      <c r="C10" s="94">
        <v>14</v>
      </c>
      <c r="D10" s="94">
        <v>37</v>
      </c>
      <c r="E10" s="94">
        <v>3</v>
      </c>
      <c r="F10" s="94">
        <v>34</v>
      </c>
      <c r="G10" s="94">
        <f t="shared" si="1"/>
        <v>803</v>
      </c>
      <c r="H10" s="94">
        <v>397</v>
      </c>
      <c r="I10" s="94">
        <v>406</v>
      </c>
      <c r="J10" s="95">
        <f t="shared" si="2"/>
        <v>23.617647058823529</v>
      </c>
      <c r="K10" s="96">
        <f t="shared" si="3"/>
        <v>15.745098039215685</v>
      </c>
      <c r="L10" s="94">
        <v>8</v>
      </c>
      <c r="M10" s="73">
        <v>51</v>
      </c>
      <c r="N10" s="73">
        <v>6867</v>
      </c>
      <c r="O10" s="73">
        <v>22460</v>
      </c>
      <c r="P10" s="73">
        <v>1076</v>
      </c>
      <c r="Q10" s="73">
        <v>400</v>
      </c>
    </row>
    <row r="11" spans="1:17" x14ac:dyDescent="0.2">
      <c r="Q11" s="59" t="s">
        <v>260</v>
      </c>
    </row>
  </sheetData>
  <mergeCells count="8">
    <mergeCell ref="A1:Q1"/>
    <mergeCell ref="A3:A4"/>
    <mergeCell ref="B3:D3"/>
    <mergeCell ref="E3:E4"/>
    <mergeCell ref="F3:F4"/>
    <mergeCell ref="G3:I3"/>
    <mergeCell ref="L3:M3"/>
    <mergeCell ref="P3:Q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A99D-3294-4751-9636-D764B48A6AF7}">
  <dimension ref="A1:AE35"/>
  <sheetViews>
    <sheetView view="pageBreakPreview" topLeftCell="A17" zoomScaleNormal="60" zoomScaleSheetLayoutView="100" workbookViewId="0">
      <selection activeCell="D22" sqref="D22"/>
    </sheetView>
  </sheetViews>
  <sheetFormatPr defaultColWidth="9" defaultRowHeight="13.2" x14ac:dyDescent="0.2"/>
  <cols>
    <col min="1" max="1" width="13" style="1" customWidth="1"/>
    <col min="2" max="17" width="7.33203125" style="1" customWidth="1"/>
    <col min="18" max="26" width="9" style="1"/>
    <col min="27" max="31" width="6.21875" style="1" customWidth="1"/>
    <col min="32" max="16384" width="9" style="1"/>
  </cols>
  <sheetData>
    <row r="1" spans="1:31" ht="18" customHeight="1" x14ac:dyDescent="0.2">
      <c r="A1" s="201" t="s">
        <v>274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x14ac:dyDescent="0.2">
      <c r="Q2" s="59" t="s">
        <v>204</v>
      </c>
      <c r="AE2" s="62"/>
    </row>
    <row r="3" spans="1:31" ht="14.4" customHeight="1" x14ac:dyDescent="0.2">
      <c r="A3" s="203" t="s">
        <v>238</v>
      </c>
      <c r="B3" s="206" t="s">
        <v>275</v>
      </c>
      <c r="C3" s="206"/>
      <c r="D3" s="206"/>
      <c r="E3" s="206"/>
      <c r="F3" s="207" t="s">
        <v>276</v>
      </c>
      <c r="G3" s="206"/>
      <c r="H3" s="206"/>
      <c r="I3" s="208"/>
      <c r="J3" s="206" t="s">
        <v>277</v>
      </c>
      <c r="K3" s="206"/>
      <c r="L3" s="206"/>
      <c r="M3" s="206"/>
      <c r="N3" s="207" t="s">
        <v>278</v>
      </c>
      <c r="O3" s="206"/>
      <c r="P3" s="206"/>
      <c r="Q3" s="206"/>
    </row>
    <row r="4" spans="1:31" ht="18" customHeight="1" x14ac:dyDescent="0.2">
      <c r="A4" s="205"/>
      <c r="B4" s="209" t="s">
        <v>208</v>
      </c>
      <c r="C4" s="208" t="s">
        <v>268</v>
      </c>
      <c r="D4" s="211"/>
      <c r="E4" s="207"/>
      <c r="F4" s="212" t="s">
        <v>208</v>
      </c>
      <c r="G4" s="208" t="s">
        <v>268</v>
      </c>
      <c r="H4" s="211"/>
      <c r="I4" s="211"/>
      <c r="J4" s="209" t="s">
        <v>208</v>
      </c>
      <c r="K4" s="208" t="s">
        <v>268</v>
      </c>
      <c r="L4" s="211"/>
      <c r="M4" s="207"/>
      <c r="N4" s="212" t="s">
        <v>208</v>
      </c>
      <c r="O4" s="208" t="s">
        <v>268</v>
      </c>
      <c r="P4" s="211"/>
      <c r="Q4" s="207"/>
    </row>
    <row r="5" spans="1:31" ht="18" customHeight="1" x14ac:dyDescent="0.2">
      <c r="A5" s="203"/>
      <c r="B5" s="210"/>
      <c r="C5" s="75" t="s">
        <v>210</v>
      </c>
      <c r="D5" s="76" t="s">
        <v>211</v>
      </c>
      <c r="E5" s="33" t="s">
        <v>212</v>
      </c>
      <c r="F5" s="213"/>
      <c r="G5" s="75" t="s">
        <v>210</v>
      </c>
      <c r="H5" s="76" t="s">
        <v>211</v>
      </c>
      <c r="I5" s="130" t="s">
        <v>212</v>
      </c>
      <c r="J5" s="210"/>
      <c r="K5" s="75" t="s">
        <v>210</v>
      </c>
      <c r="L5" s="76" t="s">
        <v>211</v>
      </c>
      <c r="M5" s="33" t="s">
        <v>212</v>
      </c>
      <c r="N5" s="213"/>
      <c r="O5" s="75" t="s">
        <v>210</v>
      </c>
      <c r="P5" s="76" t="s">
        <v>211</v>
      </c>
      <c r="Q5" s="33" t="s">
        <v>212</v>
      </c>
    </row>
    <row r="6" spans="1:31" ht="19.95" customHeight="1" x14ac:dyDescent="0.2">
      <c r="A6" s="123" t="s">
        <v>285</v>
      </c>
      <c r="B6" s="86">
        <v>4</v>
      </c>
      <c r="C6" s="78">
        <f t="shared" ref="C6:C14" si="0">SUM(D6:E6)</f>
        <v>116</v>
      </c>
      <c r="D6" s="79">
        <v>65</v>
      </c>
      <c r="E6" s="86">
        <v>51</v>
      </c>
      <c r="F6" s="79">
        <v>5</v>
      </c>
      <c r="G6" s="78">
        <f t="shared" ref="G6:G14" si="1">SUM(H6:I6)</f>
        <v>137</v>
      </c>
      <c r="H6" s="79">
        <v>69</v>
      </c>
      <c r="I6" s="131">
        <v>68</v>
      </c>
      <c r="J6" s="86">
        <v>4</v>
      </c>
      <c r="K6" s="78">
        <v>124</v>
      </c>
      <c r="L6" s="79">
        <v>60</v>
      </c>
      <c r="M6" s="86">
        <v>64</v>
      </c>
      <c r="N6" s="79">
        <v>3</v>
      </c>
      <c r="O6" s="78">
        <v>122</v>
      </c>
      <c r="P6" s="79">
        <v>58</v>
      </c>
      <c r="Q6" s="86">
        <v>64</v>
      </c>
    </row>
    <row r="7" spans="1:31" ht="19.95" customHeight="1" x14ac:dyDescent="0.2">
      <c r="A7" s="124" t="s">
        <v>286</v>
      </c>
      <c r="B7" s="90">
        <v>4</v>
      </c>
      <c r="C7" s="80">
        <f t="shared" si="0"/>
        <v>111</v>
      </c>
      <c r="D7" s="81">
        <v>55</v>
      </c>
      <c r="E7" s="90">
        <v>56</v>
      </c>
      <c r="F7" s="81">
        <v>4</v>
      </c>
      <c r="G7" s="80">
        <f t="shared" si="1"/>
        <v>115</v>
      </c>
      <c r="H7" s="81">
        <v>67</v>
      </c>
      <c r="I7" s="132">
        <v>48</v>
      </c>
      <c r="J7" s="90">
        <v>4</v>
      </c>
      <c r="K7" s="80">
        <v>136</v>
      </c>
      <c r="L7" s="81">
        <v>71</v>
      </c>
      <c r="M7" s="90">
        <v>65</v>
      </c>
      <c r="N7" s="81">
        <v>4</v>
      </c>
      <c r="O7" s="80">
        <v>123</v>
      </c>
      <c r="P7" s="81">
        <v>59</v>
      </c>
      <c r="Q7" s="90">
        <v>64</v>
      </c>
    </row>
    <row r="8" spans="1:31" ht="19.95" customHeight="1" x14ac:dyDescent="0.2">
      <c r="A8" s="124" t="s">
        <v>287</v>
      </c>
      <c r="B8" s="90">
        <v>5</v>
      </c>
      <c r="C8" s="80">
        <f t="shared" si="0"/>
        <v>130</v>
      </c>
      <c r="D8" s="81">
        <v>60</v>
      </c>
      <c r="E8" s="90">
        <v>70</v>
      </c>
      <c r="F8" s="81">
        <v>4</v>
      </c>
      <c r="G8" s="80">
        <f t="shared" si="1"/>
        <v>106</v>
      </c>
      <c r="H8" s="81">
        <v>53</v>
      </c>
      <c r="I8" s="132">
        <v>53</v>
      </c>
      <c r="J8" s="90">
        <v>4</v>
      </c>
      <c r="K8" s="80">
        <v>113</v>
      </c>
      <c r="L8" s="81">
        <v>66</v>
      </c>
      <c r="M8" s="90">
        <v>47</v>
      </c>
      <c r="N8" s="81">
        <v>4</v>
      </c>
      <c r="O8" s="80">
        <v>135</v>
      </c>
      <c r="P8" s="81">
        <v>70</v>
      </c>
      <c r="Q8" s="90">
        <v>65</v>
      </c>
    </row>
    <row r="9" spans="1:31" ht="19.95" customHeight="1" x14ac:dyDescent="0.2">
      <c r="A9" s="124" t="s">
        <v>254</v>
      </c>
      <c r="B9" s="90">
        <v>4</v>
      </c>
      <c r="C9" s="80">
        <f t="shared" si="0"/>
        <v>117</v>
      </c>
      <c r="D9" s="81">
        <v>61</v>
      </c>
      <c r="E9" s="90">
        <v>56</v>
      </c>
      <c r="F9" s="81">
        <v>4</v>
      </c>
      <c r="G9" s="80">
        <f t="shared" si="1"/>
        <v>132</v>
      </c>
      <c r="H9" s="81">
        <v>60</v>
      </c>
      <c r="I9" s="132">
        <v>72</v>
      </c>
      <c r="J9" s="90">
        <v>3</v>
      </c>
      <c r="K9" s="80">
        <f t="shared" ref="K9:K14" si="2">SUM(L9:M9)</f>
        <v>108</v>
      </c>
      <c r="L9" s="81">
        <v>55</v>
      </c>
      <c r="M9" s="90">
        <v>53</v>
      </c>
      <c r="N9" s="81">
        <v>4</v>
      </c>
      <c r="O9" s="80">
        <f t="shared" ref="O9:O14" si="3">SUM(P9:Q9)</f>
        <v>112</v>
      </c>
      <c r="P9" s="81">
        <v>66</v>
      </c>
      <c r="Q9" s="90">
        <v>46</v>
      </c>
    </row>
    <row r="10" spans="1:31" ht="19.95" customHeight="1" x14ac:dyDescent="0.2">
      <c r="A10" s="124" t="s">
        <v>255</v>
      </c>
      <c r="B10" s="90">
        <v>5</v>
      </c>
      <c r="C10" s="80">
        <f t="shared" si="0"/>
        <v>142</v>
      </c>
      <c r="D10" s="81">
        <v>55</v>
      </c>
      <c r="E10" s="90">
        <v>87</v>
      </c>
      <c r="F10" s="81">
        <v>4</v>
      </c>
      <c r="G10" s="80">
        <f t="shared" si="1"/>
        <v>121</v>
      </c>
      <c r="H10" s="81">
        <v>62</v>
      </c>
      <c r="I10" s="132">
        <v>59</v>
      </c>
      <c r="J10" s="90">
        <v>4</v>
      </c>
      <c r="K10" s="80">
        <f t="shared" si="2"/>
        <v>139</v>
      </c>
      <c r="L10" s="81">
        <v>61</v>
      </c>
      <c r="M10" s="90">
        <v>78</v>
      </c>
      <c r="N10" s="81">
        <v>3</v>
      </c>
      <c r="O10" s="80">
        <f t="shared" si="3"/>
        <v>106</v>
      </c>
      <c r="P10" s="81">
        <v>54</v>
      </c>
      <c r="Q10" s="90">
        <v>52</v>
      </c>
    </row>
    <row r="11" spans="1:31" ht="19.95" customHeight="1" x14ac:dyDescent="0.2">
      <c r="A11" s="124" t="s">
        <v>256</v>
      </c>
      <c r="B11" s="90">
        <v>4</v>
      </c>
      <c r="C11" s="80">
        <f t="shared" si="0"/>
        <v>114</v>
      </c>
      <c r="D11" s="81">
        <v>64</v>
      </c>
      <c r="E11" s="90">
        <v>50</v>
      </c>
      <c r="F11" s="81">
        <v>5</v>
      </c>
      <c r="G11" s="80">
        <f t="shared" si="1"/>
        <v>144</v>
      </c>
      <c r="H11" s="81">
        <v>58</v>
      </c>
      <c r="I11" s="132">
        <v>86</v>
      </c>
      <c r="J11" s="90">
        <v>4</v>
      </c>
      <c r="K11" s="80">
        <f t="shared" si="2"/>
        <v>121</v>
      </c>
      <c r="L11" s="81">
        <v>59</v>
      </c>
      <c r="M11" s="90">
        <v>62</v>
      </c>
      <c r="N11" s="81">
        <v>4</v>
      </c>
      <c r="O11" s="80">
        <f t="shared" si="3"/>
        <v>141</v>
      </c>
      <c r="P11" s="81">
        <v>62</v>
      </c>
      <c r="Q11" s="90">
        <v>79</v>
      </c>
    </row>
    <row r="12" spans="1:31" ht="19.95" customHeight="1" x14ac:dyDescent="0.2">
      <c r="A12" s="124" t="s">
        <v>257</v>
      </c>
      <c r="B12" s="90">
        <v>5</v>
      </c>
      <c r="C12" s="80">
        <f t="shared" si="0"/>
        <v>144</v>
      </c>
      <c r="D12" s="81">
        <v>67</v>
      </c>
      <c r="E12" s="90">
        <v>77</v>
      </c>
      <c r="F12" s="81">
        <v>4</v>
      </c>
      <c r="G12" s="80">
        <f t="shared" si="1"/>
        <v>114</v>
      </c>
      <c r="H12" s="81">
        <v>65</v>
      </c>
      <c r="I12" s="132">
        <v>49</v>
      </c>
      <c r="J12" s="90">
        <v>4</v>
      </c>
      <c r="K12" s="80">
        <f t="shared" si="2"/>
        <v>142</v>
      </c>
      <c r="L12" s="81">
        <v>57</v>
      </c>
      <c r="M12" s="90">
        <v>85</v>
      </c>
      <c r="N12" s="81">
        <v>4</v>
      </c>
      <c r="O12" s="80">
        <f t="shared" si="3"/>
        <v>125</v>
      </c>
      <c r="P12" s="81">
        <v>61</v>
      </c>
      <c r="Q12" s="90">
        <v>64</v>
      </c>
    </row>
    <row r="13" spans="1:31" ht="19.95" customHeight="1" x14ac:dyDescent="0.2">
      <c r="A13" s="124" t="s">
        <v>258</v>
      </c>
      <c r="B13" s="90">
        <v>5</v>
      </c>
      <c r="C13" s="80">
        <f t="shared" si="0"/>
        <v>141</v>
      </c>
      <c r="D13" s="81">
        <v>72</v>
      </c>
      <c r="E13" s="90">
        <v>69</v>
      </c>
      <c r="F13" s="81">
        <v>5</v>
      </c>
      <c r="G13" s="80">
        <f t="shared" si="1"/>
        <v>144</v>
      </c>
      <c r="H13" s="81">
        <v>68</v>
      </c>
      <c r="I13" s="132">
        <v>76</v>
      </c>
      <c r="J13" s="90">
        <v>4</v>
      </c>
      <c r="K13" s="80">
        <f t="shared" si="2"/>
        <v>119</v>
      </c>
      <c r="L13" s="81">
        <v>69</v>
      </c>
      <c r="M13" s="90">
        <v>50</v>
      </c>
      <c r="N13" s="81">
        <v>4</v>
      </c>
      <c r="O13" s="80">
        <f t="shared" si="3"/>
        <v>140</v>
      </c>
      <c r="P13" s="81">
        <v>56</v>
      </c>
      <c r="Q13" s="90">
        <v>84</v>
      </c>
    </row>
    <row r="14" spans="1:31" ht="19.95" customHeight="1" x14ac:dyDescent="0.2">
      <c r="A14" s="125" t="s">
        <v>259</v>
      </c>
      <c r="B14" s="94">
        <v>5</v>
      </c>
      <c r="C14" s="126">
        <f t="shared" si="0"/>
        <v>136</v>
      </c>
      <c r="D14" s="127">
        <v>73</v>
      </c>
      <c r="E14" s="94">
        <v>63</v>
      </c>
      <c r="F14" s="127">
        <v>5</v>
      </c>
      <c r="G14" s="126">
        <f t="shared" si="1"/>
        <v>143</v>
      </c>
      <c r="H14" s="127">
        <v>72</v>
      </c>
      <c r="I14" s="133">
        <v>71</v>
      </c>
      <c r="J14" s="94">
        <v>4</v>
      </c>
      <c r="K14" s="126">
        <f t="shared" si="2"/>
        <v>139</v>
      </c>
      <c r="L14" s="127">
        <v>66</v>
      </c>
      <c r="M14" s="94">
        <v>73</v>
      </c>
      <c r="N14" s="127">
        <v>4</v>
      </c>
      <c r="O14" s="126">
        <f t="shared" si="3"/>
        <v>120</v>
      </c>
      <c r="P14" s="127">
        <v>68</v>
      </c>
      <c r="Q14" s="94">
        <v>52</v>
      </c>
    </row>
    <row r="15" spans="1:31" ht="7.2" customHeight="1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AE15" s="62"/>
    </row>
    <row r="16" spans="1:31" ht="16.8" customHeight="1" x14ac:dyDescent="0.2">
      <c r="A16" s="203" t="s">
        <v>238</v>
      </c>
      <c r="B16" s="206" t="s">
        <v>279</v>
      </c>
      <c r="C16" s="206"/>
      <c r="D16" s="206"/>
      <c r="E16" s="206"/>
      <c r="F16" s="207" t="s">
        <v>280</v>
      </c>
      <c r="G16" s="206"/>
      <c r="H16" s="206"/>
      <c r="I16" s="208"/>
      <c r="J16" s="206" t="s">
        <v>281</v>
      </c>
      <c r="K16" s="206"/>
      <c r="L16" s="206"/>
      <c r="M16" s="206"/>
      <c r="N16" s="207" t="s">
        <v>210</v>
      </c>
      <c r="O16" s="206"/>
      <c r="P16" s="206"/>
      <c r="Q16" s="206"/>
    </row>
    <row r="17" spans="1:17" ht="18" customHeight="1" x14ac:dyDescent="0.2">
      <c r="A17" s="205"/>
      <c r="B17" s="209" t="s">
        <v>208</v>
      </c>
      <c r="C17" s="208" t="s">
        <v>268</v>
      </c>
      <c r="D17" s="211"/>
      <c r="E17" s="207"/>
      <c r="F17" s="212" t="s">
        <v>208</v>
      </c>
      <c r="G17" s="208" t="s">
        <v>268</v>
      </c>
      <c r="H17" s="211"/>
      <c r="I17" s="211"/>
      <c r="J17" s="209" t="s">
        <v>208</v>
      </c>
      <c r="K17" s="208" t="s">
        <v>282</v>
      </c>
      <c r="L17" s="211"/>
      <c r="M17" s="207"/>
      <c r="N17" s="212" t="s">
        <v>208</v>
      </c>
      <c r="O17" s="208" t="s">
        <v>268</v>
      </c>
      <c r="P17" s="211"/>
      <c r="Q17" s="207"/>
    </row>
    <row r="18" spans="1:17" ht="18" customHeight="1" x14ac:dyDescent="0.2">
      <c r="A18" s="203"/>
      <c r="B18" s="210"/>
      <c r="C18" s="75" t="s">
        <v>210</v>
      </c>
      <c r="D18" s="76" t="s">
        <v>211</v>
      </c>
      <c r="E18" s="33" t="s">
        <v>212</v>
      </c>
      <c r="F18" s="213"/>
      <c r="G18" s="75" t="s">
        <v>210</v>
      </c>
      <c r="H18" s="76" t="s">
        <v>211</v>
      </c>
      <c r="I18" s="130" t="s">
        <v>212</v>
      </c>
      <c r="J18" s="210"/>
      <c r="K18" s="75" t="s">
        <v>210</v>
      </c>
      <c r="L18" s="76" t="s">
        <v>211</v>
      </c>
      <c r="M18" s="33" t="s">
        <v>212</v>
      </c>
      <c r="N18" s="213"/>
      <c r="O18" s="75" t="s">
        <v>210</v>
      </c>
      <c r="P18" s="76" t="s">
        <v>211</v>
      </c>
      <c r="Q18" s="33" t="s">
        <v>212</v>
      </c>
    </row>
    <row r="19" spans="1:17" ht="19.95" customHeight="1" x14ac:dyDescent="0.2">
      <c r="A19" s="123" t="s">
        <v>285</v>
      </c>
      <c r="B19" s="86">
        <v>4</v>
      </c>
      <c r="C19" s="78">
        <v>130</v>
      </c>
      <c r="D19" s="79">
        <v>69</v>
      </c>
      <c r="E19" s="86">
        <v>61</v>
      </c>
      <c r="F19" s="79">
        <v>4</v>
      </c>
      <c r="G19" s="78">
        <v>136</v>
      </c>
      <c r="H19" s="79">
        <v>69</v>
      </c>
      <c r="I19" s="131">
        <v>67</v>
      </c>
      <c r="J19" s="86">
        <v>3</v>
      </c>
      <c r="K19" s="78">
        <v>18</v>
      </c>
      <c r="L19" s="79">
        <v>15</v>
      </c>
      <c r="M19" s="86">
        <v>3</v>
      </c>
      <c r="N19" s="79">
        <f t="shared" ref="N19:N27" si="4">SUM(B6,F6,J6,N6,B19,F19,J19)</f>
        <v>27</v>
      </c>
      <c r="O19" s="78">
        <f t="shared" ref="O19:O27" si="5">SUM(P19:Q19)</f>
        <v>765</v>
      </c>
      <c r="P19" s="79">
        <f t="shared" ref="P19:Q22" si="6">D6+H6+L6+P6+D19+H19</f>
        <v>390</v>
      </c>
      <c r="Q19" s="86">
        <f t="shared" si="6"/>
        <v>375</v>
      </c>
    </row>
    <row r="20" spans="1:17" ht="19.95" customHeight="1" x14ac:dyDescent="0.2">
      <c r="A20" s="124" t="s">
        <v>286</v>
      </c>
      <c r="B20" s="90">
        <v>3</v>
      </c>
      <c r="C20" s="80">
        <v>122</v>
      </c>
      <c r="D20" s="81">
        <v>59</v>
      </c>
      <c r="E20" s="90">
        <v>63</v>
      </c>
      <c r="F20" s="81">
        <v>4</v>
      </c>
      <c r="G20" s="80">
        <v>127</v>
      </c>
      <c r="H20" s="81">
        <v>67</v>
      </c>
      <c r="I20" s="132">
        <v>60</v>
      </c>
      <c r="J20" s="90">
        <v>4</v>
      </c>
      <c r="K20" s="80">
        <v>23</v>
      </c>
      <c r="L20" s="81">
        <v>20</v>
      </c>
      <c r="M20" s="90">
        <v>3</v>
      </c>
      <c r="N20" s="81">
        <f t="shared" si="4"/>
        <v>27</v>
      </c>
      <c r="O20" s="80">
        <f t="shared" si="5"/>
        <v>734</v>
      </c>
      <c r="P20" s="81">
        <f t="shared" si="6"/>
        <v>378</v>
      </c>
      <c r="Q20" s="90">
        <f t="shared" si="6"/>
        <v>356</v>
      </c>
    </row>
    <row r="21" spans="1:17" ht="19.95" customHeight="1" x14ac:dyDescent="0.2">
      <c r="A21" s="124" t="s">
        <v>287</v>
      </c>
      <c r="B21" s="90">
        <v>4</v>
      </c>
      <c r="C21" s="80">
        <v>124</v>
      </c>
      <c r="D21" s="81">
        <v>59</v>
      </c>
      <c r="E21" s="90">
        <v>65</v>
      </c>
      <c r="F21" s="81">
        <v>3</v>
      </c>
      <c r="G21" s="80">
        <v>123</v>
      </c>
      <c r="H21" s="81">
        <v>61</v>
      </c>
      <c r="I21" s="132">
        <v>62</v>
      </c>
      <c r="J21" s="90">
        <v>4</v>
      </c>
      <c r="K21" s="80">
        <v>26</v>
      </c>
      <c r="L21" s="81">
        <v>22</v>
      </c>
      <c r="M21" s="90">
        <v>4</v>
      </c>
      <c r="N21" s="81">
        <f t="shared" si="4"/>
        <v>28</v>
      </c>
      <c r="O21" s="80">
        <f t="shared" si="5"/>
        <v>731</v>
      </c>
      <c r="P21" s="81">
        <f t="shared" si="6"/>
        <v>369</v>
      </c>
      <c r="Q21" s="90">
        <f t="shared" si="6"/>
        <v>362</v>
      </c>
    </row>
    <row r="22" spans="1:17" ht="19.95" customHeight="1" x14ac:dyDescent="0.2">
      <c r="A22" s="124" t="s">
        <v>254</v>
      </c>
      <c r="B22" s="90">
        <v>4</v>
      </c>
      <c r="C22" s="80">
        <f t="shared" ref="C22:C27" si="7">SUM(D22:E22)</f>
        <v>138</v>
      </c>
      <c r="D22" s="81">
        <v>71</v>
      </c>
      <c r="E22" s="90">
        <v>67</v>
      </c>
      <c r="F22" s="81">
        <v>4</v>
      </c>
      <c r="G22" s="80">
        <f t="shared" ref="G22:G27" si="8">SUM(H22:I22)</f>
        <v>127</v>
      </c>
      <c r="H22" s="81">
        <v>60</v>
      </c>
      <c r="I22" s="132">
        <v>67</v>
      </c>
      <c r="J22" s="90">
        <v>6</v>
      </c>
      <c r="K22" s="80">
        <v>30</v>
      </c>
      <c r="L22" s="171"/>
      <c r="M22" s="172"/>
      <c r="N22" s="81">
        <f t="shared" si="4"/>
        <v>29</v>
      </c>
      <c r="O22" s="80">
        <f t="shared" si="5"/>
        <v>734</v>
      </c>
      <c r="P22" s="81">
        <f t="shared" si="6"/>
        <v>373</v>
      </c>
      <c r="Q22" s="90">
        <f t="shared" si="6"/>
        <v>361</v>
      </c>
    </row>
    <row r="23" spans="1:17" ht="19.95" customHeight="1" x14ac:dyDescent="0.2">
      <c r="A23" s="124" t="s">
        <v>255</v>
      </c>
      <c r="B23" s="90">
        <v>4</v>
      </c>
      <c r="C23" s="80">
        <f t="shared" si="7"/>
        <v>117</v>
      </c>
      <c r="D23" s="81">
        <v>64</v>
      </c>
      <c r="E23" s="90">
        <v>53</v>
      </c>
      <c r="F23" s="81">
        <v>4</v>
      </c>
      <c r="G23" s="80">
        <f t="shared" si="8"/>
        <v>141</v>
      </c>
      <c r="H23" s="81">
        <v>72</v>
      </c>
      <c r="I23" s="132">
        <v>69</v>
      </c>
      <c r="J23" s="90">
        <v>7</v>
      </c>
      <c r="K23" s="80">
        <f t="shared" ref="K23:K27" si="9">SUM(L23:M23)</f>
        <v>44</v>
      </c>
      <c r="L23" s="81">
        <v>34</v>
      </c>
      <c r="M23" s="90">
        <v>10</v>
      </c>
      <c r="N23" s="81">
        <f t="shared" si="4"/>
        <v>31</v>
      </c>
      <c r="O23" s="80">
        <f t="shared" si="5"/>
        <v>766</v>
      </c>
      <c r="P23" s="81">
        <f>D10+H10+L10+P10+D23+H23</f>
        <v>368</v>
      </c>
      <c r="Q23" s="90">
        <f>SUM(E10,I10,M10,Q10,E23,I23)</f>
        <v>398</v>
      </c>
    </row>
    <row r="24" spans="1:17" ht="19.95" customHeight="1" x14ac:dyDescent="0.2">
      <c r="A24" s="124" t="s">
        <v>256</v>
      </c>
      <c r="B24" s="90">
        <v>3</v>
      </c>
      <c r="C24" s="80">
        <f t="shared" si="7"/>
        <v>108</v>
      </c>
      <c r="D24" s="81">
        <v>53</v>
      </c>
      <c r="E24" s="90">
        <v>55</v>
      </c>
      <c r="F24" s="81">
        <v>4</v>
      </c>
      <c r="G24" s="80">
        <f t="shared" si="8"/>
        <v>114</v>
      </c>
      <c r="H24" s="81">
        <v>64</v>
      </c>
      <c r="I24" s="132">
        <v>50</v>
      </c>
      <c r="J24" s="90">
        <v>9</v>
      </c>
      <c r="K24" s="80">
        <f t="shared" si="9"/>
        <v>51</v>
      </c>
      <c r="L24" s="81">
        <v>38</v>
      </c>
      <c r="M24" s="90">
        <v>13</v>
      </c>
      <c r="N24" s="81">
        <f t="shared" si="4"/>
        <v>33</v>
      </c>
      <c r="O24" s="80">
        <f t="shared" si="5"/>
        <v>742</v>
      </c>
      <c r="P24" s="81">
        <f>D11+H11+L11+P11+D24+H24</f>
        <v>360</v>
      </c>
      <c r="Q24" s="90">
        <f>SUM(E11,I11,M11,Q11,E24,I24)</f>
        <v>382</v>
      </c>
    </row>
    <row r="25" spans="1:17" ht="19.95" customHeight="1" x14ac:dyDescent="0.2">
      <c r="A25" s="124" t="s">
        <v>257</v>
      </c>
      <c r="B25" s="90">
        <v>4</v>
      </c>
      <c r="C25" s="80">
        <f t="shared" si="7"/>
        <v>141</v>
      </c>
      <c r="D25" s="81">
        <v>62</v>
      </c>
      <c r="E25" s="90">
        <v>79</v>
      </c>
      <c r="F25" s="81">
        <v>3</v>
      </c>
      <c r="G25" s="80">
        <f t="shared" si="8"/>
        <v>110</v>
      </c>
      <c r="H25" s="81">
        <v>57</v>
      </c>
      <c r="I25" s="132">
        <v>53</v>
      </c>
      <c r="J25" s="90">
        <v>10</v>
      </c>
      <c r="K25" s="80">
        <f t="shared" si="9"/>
        <v>59</v>
      </c>
      <c r="L25" s="81">
        <v>39</v>
      </c>
      <c r="M25" s="90">
        <v>20</v>
      </c>
      <c r="N25" s="81">
        <f t="shared" si="4"/>
        <v>34</v>
      </c>
      <c r="O25" s="80">
        <f t="shared" si="5"/>
        <v>776</v>
      </c>
      <c r="P25" s="81">
        <f>D12+H12+L12+P12+D25+H25</f>
        <v>369</v>
      </c>
      <c r="Q25" s="90">
        <f>SUM(E12,I12,M12,Q12,E25,I25)</f>
        <v>407</v>
      </c>
    </row>
    <row r="26" spans="1:17" ht="19.95" customHeight="1" x14ac:dyDescent="0.2">
      <c r="A26" s="124" t="s">
        <v>258</v>
      </c>
      <c r="B26" s="90">
        <v>4</v>
      </c>
      <c r="C26" s="80">
        <f t="shared" si="7"/>
        <v>125</v>
      </c>
      <c r="D26" s="81">
        <v>62</v>
      </c>
      <c r="E26" s="90">
        <v>63</v>
      </c>
      <c r="F26" s="81">
        <v>4</v>
      </c>
      <c r="G26" s="80">
        <f t="shared" si="8"/>
        <v>141</v>
      </c>
      <c r="H26" s="81">
        <v>62</v>
      </c>
      <c r="I26" s="132">
        <v>79</v>
      </c>
      <c r="J26" s="90">
        <v>8</v>
      </c>
      <c r="K26" s="80">
        <f t="shared" si="9"/>
        <v>56</v>
      </c>
      <c r="L26" s="81">
        <v>34</v>
      </c>
      <c r="M26" s="90">
        <v>22</v>
      </c>
      <c r="N26" s="81">
        <f t="shared" si="4"/>
        <v>34</v>
      </c>
      <c r="O26" s="80">
        <f t="shared" si="5"/>
        <v>810</v>
      </c>
      <c r="P26" s="81">
        <f>D13+H13+L13+P13+D26+H26</f>
        <v>389</v>
      </c>
      <c r="Q26" s="90">
        <f>SUM(E13,I13,M13,Q13,E26,I26)</f>
        <v>421</v>
      </c>
    </row>
    <row r="27" spans="1:17" ht="19.95" customHeight="1" x14ac:dyDescent="0.2">
      <c r="A27" s="125" t="s">
        <v>259</v>
      </c>
      <c r="B27" s="94">
        <v>4</v>
      </c>
      <c r="C27" s="126">
        <f t="shared" si="7"/>
        <v>140</v>
      </c>
      <c r="D27" s="127">
        <v>55</v>
      </c>
      <c r="E27" s="94">
        <v>85</v>
      </c>
      <c r="F27" s="127">
        <v>4</v>
      </c>
      <c r="G27" s="126">
        <f t="shared" si="8"/>
        <v>125</v>
      </c>
      <c r="H27" s="127">
        <v>63</v>
      </c>
      <c r="I27" s="133">
        <v>62</v>
      </c>
      <c r="J27" s="94">
        <v>8</v>
      </c>
      <c r="K27" s="126">
        <f t="shared" si="9"/>
        <v>51</v>
      </c>
      <c r="L27" s="127">
        <v>31</v>
      </c>
      <c r="M27" s="94">
        <v>20</v>
      </c>
      <c r="N27" s="127">
        <f t="shared" si="4"/>
        <v>34</v>
      </c>
      <c r="O27" s="126">
        <f t="shared" si="5"/>
        <v>803</v>
      </c>
      <c r="P27" s="127">
        <f>D14+H14+L14+P14+D27+H27</f>
        <v>397</v>
      </c>
      <c r="Q27" s="94">
        <f>SUM(E14,I14,M14,Q14,E27,I27)</f>
        <v>406</v>
      </c>
    </row>
    <row r="28" spans="1:17" ht="13.5" customHeight="1" x14ac:dyDescent="0.2">
      <c r="A28" s="138" t="s">
        <v>356</v>
      </c>
      <c r="Q28" s="59" t="s">
        <v>260</v>
      </c>
    </row>
    <row r="29" spans="1:17" ht="13.5" customHeight="1" x14ac:dyDescent="0.2"/>
    <row r="30" spans="1:17" ht="13.5" customHeight="1" x14ac:dyDescent="0.2"/>
    <row r="31" spans="1:17" ht="13.5" customHeight="1" x14ac:dyDescent="0.2"/>
    <row r="32" spans="1:17" ht="13.5" customHeight="1" x14ac:dyDescent="0.2"/>
    <row r="33" ht="13.5" customHeight="1" x14ac:dyDescent="0.2"/>
    <row r="34" ht="13.5" customHeight="1" x14ac:dyDescent="0.2"/>
    <row r="35" ht="13.5" customHeight="1" x14ac:dyDescent="0.2"/>
  </sheetData>
  <mergeCells count="27">
    <mergeCell ref="A16:A18"/>
    <mergeCell ref="B16:E16"/>
    <mergeCell ref="F16:I16"/>
    <mergeCell ref="J16:M16"/>
    <mergeCell ref="N16:Q16"/>
    <mergeCell ref="B17:B18"/>
    <mergeCell ref="O17:Q17"/>
    <mergeCell ref="C17:E17"/>
    <mergeCell ref="F17:F18"/>
    <mergeCell ref="G17:I17"/>
    <mergeCell ref="J17:J18"/>
    <mergeCell ref="K17:M17"/>
    <mergeCell ref="N17:N18"/>
    <mergeCell ref="A1:Q1"/>
    <mergeCell ref="A3:A5"/>
    <mergeCell ref="B3:E3"/>
    <mergeCell ref="F3:I3"/>
    <mergeCell ref="J3:M3"/>
    <mergeCell ref="N3:Q3"/>
    <mergeCell ref="B4:B5"/>
    <mergeCell ref="C4:E4"/>
    <mergeCell ref="F4:F5"/>
    <mergeCell ref="G4:I4"/>
    <mergeCell ref="J4:J5"/>
    <mergeCell ref="K4:M4"/>
    <mergeCell ref="N4:N5"/>
    <mergeCell ref="O4:Q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F7E8-6640-41EE-9D5F-63555D23146A}">
  <dimension ref="A1:Q32"/>
  <sheetViews>
    <sheetView view="pageBreakPreview" topLeftCell="C1" zoomScaleNormal="60" zoomScaleSheetLayoutView="100" workbookViewId="0">
      <selection activeCell="K20" sqref="K20"/>
    </sheetView>
  </sheetViews>
  <sheetFormatPr defaultColWidth="9" defaultRowHeight="13.2" x14ac:dyDescent="0.2"/>
  <cols>
    <col min="1" max="1" width="9.77734375" style="1" customWidth="1"/>
    <col min="2" max="4" width="6.77734375" style="1" customWidth="1"/>
    <col min="5" max="8" width="7.33203125" style="1" customWidth="1"/>
    <col min="9" max="9" width="6.77734375" style="1" customWidth="1"/>
    <col min="10" max="10" width="7.77734375" style="1" customWidth="1"/>
    <col min="11" max="11" width="8.44140625" style="1" customWidth="1"/>
    <col min="12" max="13" width="7.33203125" style="1" customWidth="1"/>
    <col min="14" max="15" width="9.33203125" style="1" customWidth="1"/>
    <col min="16" max="17" width="7.33203125" style="1" customWidth="1"/>
    <col min="18" max="16384" width="9" style="1"/>
  </cols>
  <sheetData>
    <row r="1" spans="1:17" ht="19.2" x14ac:dyDescent="0.2">
      <c r="A1" s="201" t="s">
        <v>283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x14ac:dyDescent="0.2">
      <c r="Q2" s="59" t="s">
        <v>237</v>
      </c>
    </row>
    <row r="3" spans="1:17" ht="30" customHeight="1" x14ac:dyDescent="0.2">
      <c r="A3" s="202" t="s">
        <v>238</v>
      </c>
      <c r="B3" s="202" t="s">
        <v>262</v>
      </c>
      <c r="C3" s="202"/>
      <c r="D3" s="202"/>
      <c r="E3" s="202" t="s">
        <v>207</v>
      </c>
      <c r="F3" s="202" t="s">
        <v>208</v>
      </c>
      <c r="G3" s="202" t="s">
        <v>263</v>
      </c>
      <c r="H3" s="202"/>
      <c r="I3" s="203"/>
      <c r="J3" s="70" t="s">
        <v>264</v>
      </c>
      <c r="K3" s="70" t="s">
        <v>265</v>
      </c>
      <c r="L3" s="204" t="s">
        <v>266</v>
      </c>
      <c r="M3" s="203"/>
      <c r="N3" s="67" t="s">
        <v>245</v>
      </c>
      <c r="O3" s="67" t="s">
        <v>246</v>
      </c>
      <c r="P3" s="204" t="s">
        <v>267</v>
      </c>
      <c r="Q3" s="202"/>
    </row>
    <row r="4" spans="1:17" ht="16.2" customHeight="1" x14ac:dyDescent="0.2">
      <c r="A4" s="202"/>
      <c r="B4" s="25" t="s">
        <v>271</v>
      </c>
      <c r="C4" s="25" t="s">
        <v>211</v>
      </c>
      <c r="D4" s="25" t="s">
        <v>212</v>
      </c>
      <c r="E4" s="202"/>
      <c r="F4" s="202"/>
      <c r="G4" s="25" t="s">
        <v>271</v>
      </c>
      <c r="H4" s="25" t="s">
        <v>211</v>
      </c>
      <c r="I4" s="68" t="s">
        <v>212</v>
      </c>
      <c r="J4" s="82" t="s">
        <v>284</v>
      </c>
      <c r="K4" s="82" t="s">
        <v>284</v>
      </c>
      <c r="L4" s="69" t="s">
        <v>208</v>
      </c>
      <c r="M4" s="68" t="s">
        <v>284</v>
      </c>
      <c r="N4" s="61" t="s">
        <v>253</v>
      </c>
      <c r="O4" s="61" t="s">
        <v>253</v>
      </c>
      <c r="P4" s="69" t="s">
        <v>269</v>
      </c>
      <c r="Q4" s="25" t="s">
        <v>270</v>
      </c>
    </row>
    <row r="5" spans="1:17" s="89" customFormat="1" ht="22.05" customHeight="1" x14ac:dyDescent="0.2">
      <c r="A5" s="85" t="s">
        <v>254</v>
      </c>
      <c r="B5" s="86">
        <f t="shared" ref="B5:B10" si="0">SUM(C5:D5)</f>
        <v>20</v>
      </c>
      <c r="C5" s="86">
        <v>6</v>
      </c>
      <c r="D5" s="86">
        <v>14</v>
      </c>
      <c r="E5" s="86">
        <v>3</v>
      </c>
      <c r="F5" s="86">
        <v>14</v>
      </c>
      <c r="G5" s="86">
        <f>H5+I5</f>
        <v>375</v>
      </c>
      <c r="H5" s="86">
        <v>185</v>
      </c>
      <c r="I5" s="86">
        <v>190</v>
      </c>
      <c r="J5" s="87">
        <f t="shared" ref="J5:J10" si="1">G5/F5</f>
        <v>26.785714285714285</v>
      </c>
      <c r="K5" s="88">
        <f t="shared" ref="K5:K10" si="2">G5/B5</f>
        <v>18.75</v>
      </c>
      <c r="L5" s="86">
        <v>2</v>
      </c>
      <c r="M5" s="86">
        <v>9</v>
      </c>
      <c r="N5" s="86">
        <v>3897</v>
      </c>
      <c r="O5" s="86">
        <v>24683</v>
      </c>
      <c r="P5" s="86">
        <v>992</v>
      </c>
      <c r="Q5" s="86">
        <v>400</v>
      </c>
    </row>
    <row r="6" spans="1:17" s="89" customFormat="1" ht="22.05" customHeight="1" x14ac:dyDescent="0.2">
      <c r="A6" s="85" t="s">
        <v>255</v>
      </c>
      <c r="B6" s="90">
        <f t="shared" si="0"/>
        <v>22</v>
      </c>
      <c r="C6" s="90">
        <v>6</v>
      </c>
      <c r="D6" s="90">
        <v>16</v>
      </c>
      <c r="E6" s="90">
        <v>4</v>
      </c>
      <c r="F6" s="90">
        <v>15</v>
      </c>
      <c r="G6" s="90">
        <f>H6+I6</f>
        <v>377</v>
      </c>
      <c r="H6" s="90">
        <v>188</v>
      </c>
      <c r="I6" s="90">
        <v>189</v>
      </c>
      <c r="J6" s="91">
        <f t="shared" si="1"/>
        <v>25.133333333333333</v>
      </c>
      <c r="K6" s="92">
        <f t="shared" si="2"/>
        <v>17.136363636363637</v>
      </c>
      <c r="L6" s="90">
        <v>3</v>
      </c>
      <c r="M6" s="90">
        <v>15</v>
      </c>
      <c r="N6" s="90">
        <v>3897</v>
      </c>
      <c r="O6" s="90">
        <v>24683</v>
      </c>
      <c r="P6" s="90">
        <v>992</v>
      </c>
      <c r="Q6" s="90">
        <v>400</v>
      </c>
    </row>
    <row r="7" spans="1:17" s="89" customFormat="1" ht="22.05" customHeight="1" x14ac:dyDescent="0.2">
      <c r="A7" s="85" t="s">
        <v>256</v>
      </c>
      <c r="B7" s="90">
        <f t="shared" si="0"/>
        <v>24</v>
      </c>
      <c r="C7" s="90">
        <v>7</v>
      </c>
      <c r="D7" s="90">
        <v>17</v>
      </c>
      <c r="E7" s="90">
        <v>3</v>
      </c>
      <c r="F7" s="90">
        <v>17</v>
      </c>
      <c r="G7" s="90">
        <f>H7+I7</f>
        <v>411</v>
      </c>
      <c r="H7" s="90">
        <v>195</v>
      </c>
      <c r="I7" s="90">
        <v>216</v>
      </c>
      <c r="J7" s="91">
        <f t="shared" si="1"/>
        <v>24.176470588235293</v>
      </c>
      <c r="K7" s="92">
        <f t="shared" si="2"/>
        <v>17.125</v>
      </c>
      <c r="L7" s="90">
        <v>4</v>
      </c>
      <c r="M7" s="90">
        <v>20</v>
      </c>
      <c r="N7" s="90">
        <v>3953</v>
      </c>
      <c r="O7" s="90">
        <v>24683</v>
      </c>
      <c r="P7" s="90">
        <v>992</v>
      </c>
      <c r="Q7" s="90">
        <v>400</v>
      </c>
    </row>
    <row r="8" spans="1:17" s="89" customFormat="1" ht="22.05" customHeight="1" x14ac:dyDescent="0.2">
      <c r="A8" s="85" t="s">
        <v>257</v>
      </c>
      <c r="B8" s="90">
        <f t="shared" si="0"/>
        <v>25</v>
      </c>
      <c r="C8" s="90">
        <v>8</v>
      </c>
      <c r="D8" s="90">
        <v>17</v>
      </c>
      <c r="E8" s="90">
        <v>2</v>
      </c>
      <c r="F8" s="90">
        <v>19</v>
      </c>
      <c r="G8" s="90">
        <f>SUM(H8:I8)</f>
        <v>441</v>
      </c>
      <c r="H8" s="90">
        <v>198</v>
      </c>
      <c r="I8" s="90">
        <v>243</v>
      </c>
      <c r="J8" s="91">
        <f t="shared" si="1"/>
        <v>23.210526315789473</v>
      </c>
      <c r="K8" s="92">
        <f t="shared" si="2"/>
        <v>17.64</v>
      </c>
      <c r="L8" s="90">
        <v>5</v>
      </c>
      <c r="M8" s="90">
        <v>24</v>
      </c>
      <c r="N8" s="90">
        <v>3925</v>
      </c>
      <c r="O8" s="90">
        <v>24683</v>
      </c>
      <c r="P8" s="90">
        <v>992</v>
      </c>
      <c r="Q8" s="90">
        <v>400</v>
      </c>
    </row>
    <row r="9" spans="1:17" s="89" customFormat="1" ht="22.05" customHeight="1" x14ac:dyDescent="0.2">
      <c r="A9" s="85" t="s">
        <v>258</v>
      </c>
      <c r="B9" s="90">
        <f t="shared" si="0"/>
        <v>26</v>
      </c>
      <c r="C9" s="90">
        <v>7</v>
      </c>
      <c r="D9" s="90">
        <v>19</v>
      </c>
      <c r="E9" s="90">
        <v>1</v>
      </c>
      <c r="F9" s="90">
        <v>19</v>
      </c>
      <c r="G9" s="90">
        <f>SUM(H9:I9)</f>
        <v>446</v>
      </c>
      <c r="H9" s="90">
        <v>208</v>
      </c>
      <c r="I9" s="90">
        <v>238</v>
      </c>
      <c r="J9" s="91">
        <f t="shared" si="1"/>
        <v>23.473684210526315</v>
      </c>
      <c r="K9" s="92">
        <f t="shared" si="2"/>
        <v>17.153846153846153</v>
      </c>
      <c r="L9" s="90">
        <v>4</v>
      </c>
      <c r="M9" s="90">
        <v>28</v>
      </c>
      <c r="N9" s="90">
        <v>4376</v>
      </c>
      <c r="O9" s="90">
        <v>24683</v>
      </c>
      <c r="P9" s="90">
        <v>992</v>
      </c>
      <c r="Q9" s="90">
        <v>400</v>
      </c>
    </row>
    <row r="10" spans="1:17" s="89" customFormat="1" ht="22.05" customHeight="1" x14ac:dyDescent="0.2">
      <c r="A10" s="93" t="s">
        <v>259</v>
      </c>
      <c r="B10" s="94">
        <f t="shared" si="0"/>
        <v>25</v>
      </c>
      <c r="C10" s="94">
        <v>8</v>
      </c>
      <c r="D10" s="94">
        <v>17</v>
      </c>
      <c r="E10" s="94">
        <v>1</v>
      </c>
      <c r="F10" s="94">
        <v>17</v>
      </c>
      <c r="G10" s="94">
        <f>SUM(H10:I10)</f>
        <v>434</v>
      </c>
      <c r="H10" s="94">
        <v>206</v>
      </c>
      <c r="I10" s="94">
        <v>228</v>
      </c>
      <c r="J10" s="95">
        <f t="shared" si="1"/>
        <v>25.529411764705884</v>
      </c>
      <c r="K10" s="96">
        <f t="shared" si="2"/>
        <v>17.36</v>
      </c>
      <c r="L10" s="94">
        <v>4</v>
      </c>
      <c r="M10" s="94">
        <v>24</v>
      </c>
      <c r="N10" s="94">
        <v>4376</v>
      </c>
      <c r="O10" s="94">
        <v>24683</v>
      </c>
      <c r="P10" s="94">
        <v>992</v>
      </c>
      <c r="Q10" s="94">
        <v>400</v>
      </c>
    </row>
    <row r="11" spans="1:17" x14ac:dyDescent="0.2">
      <c r="Q11" s="59" t="s">
        <v>260</v>
      </c>
    </row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</sheetData>
  <mergeCells count="8">
    <mergeCell ref="A1:Q1"/>
    <mergeCell ref="A3:A4"/>
    <mergeCell ref="B3:D3"/>
    <mergeCell ref="E3:E4"/>
    <mergeCell ref="F3:F4"/>
    <mergeCell ref="G3:I3"/>
    <mergeCell ref="L3:M3"/>
    <mergeCell ref="P3:Q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7563-C4D4-4CA6-B007-BB4A6DBBF3A3}">
  <dimension ref="A1:AE35"/>
  <sheetViews>
    <sheetView view="pageBreakPreview" zoomScaleNormal="60" zoomScaleSheetLayoutView="100" workbookViewId="0">
      <pane xSplit="1" ySplit="1" topLeftCell="B18" activePane="bottomRight" state="frozen"/>
      <selection pane="topRight" activeCell="B1" sqref="B1"/>
      <selection pane="bottomLeft" activeCell="A2" sqref="A2"/>
      <selection pane="bottomRight" activeCell="R1" sqref="R1"/>
    </sheetView>
  </sheetViews>
  <sheetFormatPr defaultColWidth="9" defaultRowHeight="13.2" x14ac:dyDescent="0.2"/>
  <cols>
    <col min="1" max="1" width="13" style="1" customWidth="1"/>
    <col min="2" max="17" width="7.33203125" style="1" customWidth="1"/>
    <col min="18" max="26" width="9" style="1"/>
    <col min="27" max="31" width="6.21875" style="1" customWidth="1"/>
    <col min="32" max="16384" width="9" style="1"/>
  </cols>
  <sheetData>
    <row r="1" spans="1:31" ht="24" customHeight="1" x14ac:dyDescent="0.2">
      <c r="A1" s="201" t="s">
        <v>357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31" ht="13.2" customHeight="1" x14ac:dyDescent="0.2">
      <c r="Q2" s="139" t="s">
        <v>204</v>
      </c>
      <c r="AE2" s="62"/>
    </row>
    <row r="3" spans="1:31" ht="14.4" customHeight="1" x14ac:dyDescent="0.2">
      <c r="A3" s="203" t="s">
        <v>238</v>
      </c>
      <c r="B3" s="206" t="s">
        <v>275</v>
      </c>
      <c r="C3" s="206"/>
      <c r="D3" s="206"/>
      <c r="E3" s="206"/>
      <c r="F3" s="207" t="s">
        <v>276</v>
      </c>
      <c r="G3" s="206"/>
      <c r="H3" s="206"/>
      <c r="I3" s="208"/>
      <c r="J3" s="206" t="s">
        <v>277</v>
      </c>
      <c r="K3" s="206"/>
      <c r="L3" s="206"/>
      <c r="M3" s="206"/>
      <c r="N3" s="207" t="s">
        <v>278</v>
      </c>
      <c r="O3" s="206"/>
      <c r="P3" s="206"/>
      <c r="Q3" s="206"/>
    </row>
    <row r="4" spans="1:31" ht="16.05" customHeight="1" x14ac:dyDescent="0.2">
      <c r="A4" s="205"/>
      <c r="B4" s="209" t="s">
        <v>208</v>
      </c>
      <c r="C4" s="208" t="s">
        <v>268</v>
      </c>
      <c r="D4" s="211"/>
      <c r="E4" s="207"/>
      <c r="F4" s="212" t="s">
        <v>208</v>
      </c>
      <c r="G4" s="208" t="s">
        <v>268</v>
      </c>
      <c r="H4" s="211"/>
      <c r="I4" s="211"/>
      <c r="J4" s="209" t="s">
        <v>208</v>
      </c>
      <c r="K4" s="208" t="s">
        <v>268</v>
      </c>
      <c r="L4" s="211"/>
      <c r="M4" s="207"/>
      <c r="N4" s="212" t="s">
        <v>208</v>
      </c>
      <c r="O4" s="208" t="s">
        <v>268</v>
      </c>
      <c r="P4" s="211"/>
      <c r="Q4" s="207"/>
    </row>
    <row r="5" spans="1:31" ht="16.05" customHeight="1" x14ac:dyDescent="0.2">
      <c r="A5" s="203"/>
      <c r="B5" s="210"/>
      <c r="C5" s="75" t="s">
        <v>210</v>
      </c>
      <c r="D5" s="76" t="s">
        <v>211</v>
      </c>
      <c r="E5" s="33" t="s">
        <v>212</v>
      </c>
      <c r="F5" s="213"/>
      <c r="G5" s="75" t="s">
        <v>210</v>
      </c>
      <c r="H5" s="76" t="s">
        <v>211</v>
      </c>
      <c r="I5" s="130" t="s">
        <v>212</v>
      </c>
      <c r="J5" s="210"/>
      <c r="K5" s="75" t="s">
        <v>210</v>
      </c>
      <c r="L5" s="76" t="s">
        <v>211</v>
      </c>
      <c r="M5" s="33" t="s">
        <v>212</v>
      </c>
      <c r="N5" s="213"/>
      <c r="O5" s="75" t="s">
        <v>210</v>
      </c>
      <c r="P5" s="76" t="s">
        <v>211</v>
      </c>
      <c r="Q5" s="33" t="s">
        <v>212</v>
      </c>
    </row>
    <row r="6" spans="1:31" ht="19.95" customHeight="1" x14ac:dyDescent="0.2">
      <c r="A6" s="123" t="s">
        <v>285</v>
      </c>
      <c r="B6" s="86">
        <v>2</v>
      </c>
      <c r="C6" s="78">
        <v>54</v>
      </c>
      <c r="D6" s="79">
        <v>25</v>
      </c>
      <c r="E6" s="86">
        <v>29</v>
      </c>
      <c r="F6" s="79">
        <v>2</v>
      </c>
      <c r="G6" s="78">
        <v>48</v>
      </c>
      <c r="H6" s="79">
        <v>24</v>
      </c>
      <c r="I6" s="131">
        <v>24</v>
      </c>
      <c r="J6" s="86">
        <v>2</v>
      </c>
      <c r="K6" s="78">
        <v>66</v>
      </c>
      <c r="L6" s="79">
        <v>36</v>
      </c>
      <c r="M6" s="86">
        <v>30</v>
      </c>
      <c r="N6" s="79">
        <v>2</v>
      </c>
      <c r="O6" s="78">
        <v>65</v>
      </c>
      <c r="P6" s="79">
        <v>35</v>
      </c>
      <c r="Q6" s="86">
        <v>30</v>
      </c>
    </row>
    <row r="7" spans="1:31" ht="19.95" customHeight="1" x14ac:dyDescent="0.2">
      <c r="A7" s="124" t="s">
        <v>286</v>
      </c>
      <c r="B7" s="90">
        <v>2</v>
      </c>
      <c r="C7" s="80">
        <v>63</v>
      </c>
      <c r="D7" s="81">
        <v>34</v>
      </c>
      <c r="E7" s="90">
        <v>29</v>
      </c>
      <c r="F7" s="81">
        <v>2</v>
      </c>
      <c r="G7" s="80">
        <v>53</v>
      </c>
      <c r="H7" s="81">
        <v>25</v>
      </c>
      <c r="I7" s="132">
        <v>28</v>
      </c>
      <c r="J7" s="90">
        <v>2</v>
      </c>
      <c r="K7" s="80">
        <v>51</v>
      </c>
      <c r="L7" s="81">
        <v>25</v>
      </c>
      <c r="M7" s="90">
        <v>26</v>
      </c>
      <c r="N7" s="81">
        <v>2</v>
      </c>
      <c r="O7" s="80">
        <v>67</v>
      </c>
      <c r="P7" s="81">
        <v>36</v>
      </c>
      <c r="Q7" s="90">
        <v>31</v>
      </c>
    </row>
    <row r="8" spans="1:31" ht="19.95" customHeight="1" x14ac:dyDescent="0.2">
      <c r="A8" s="124" t="s">
        <v>287</v>
      </c>
      <c r="B8" s="90">
        <v>2</v>
      </c>
      <c r="C8" s="80">
        <v>62</v>
      </c>
      <c r="D8" s="81">
        <v>29</v>
      </c>
      <c r="E8" s="90">
        <v>33</v>
      </c>
      <c r="F8" s="81">
        <v>2</v>
      </c>
      <c r="G8" s="80">
        <v>62</v>
      </c>
      <c r="H8" s="81">
        <v>34</v>
      </c>
      <c r="I8" s="132">
        <v>28</v>
      </c>
      <c r="J8" s="90">
        <v>2</v>
      </c>
      <c r="K8" s="80">
        <v>58</v>
      </c>
      <c r="L8" s="81">
        <v>27</v>
      </c>
      <c r="M8" s="90">
        <v>31</v>
      </c>
      <c r="N8" s="81">
        <v>2</v>
      </c>
      <c r="O8" s="80">
        <v>55</v>
      </c>
      <c r="P8" s="81">
        <v>27</v>
      </c>
      <c r="Q8" s="90">
        <v>28</v>
      </c>
    </row>
    <row r="9" spans="1:31" ht="19.95" customHeight="1" x14ac:dyDescent="0.2">
      <c r="A9" s="124" t="s">
        <v>254</v>
      </c>
      <c r="B9" s="90">
        <v>2</v>
      </c>
      <c r="C9" s="80">
        <f t="shared" ref="C9:C14" si="0">SUM(D9:E9)</f>
        <v>66</v>
      </c>
      <c r="D9" s="81">
        <v>28</v>
      </c>
      <c r="E9" s="90">
        <v>38</v>
      </c>
      <c r="F9" s="81">
        <v>2</v>
      </c>
      <c r="G9" s="80">
        <f t="shared" ref="G9:G14" si="1">SUM(H9:I9)</f>
        <v>62</v>
      </c>
      <c r="H9" s="81">
        <v>29</v>
      </c>
      <c r="I9" s="132">
        <v>33</v>
      </c>
      <c r="J9" s="90">
        <v>2</v>
      </c>
      <c r="K9" s="80">
        <f t="shared" ref="K9:K14" si="2">SUM(L9:M9)</f>
        <v>66</v>
      </c>
      <c r="L9" s="81">
        <v>37</v>
      </c>
      <c r="M9" s="90">
        <v>29</v>
      </c>
      <c r="N9" s="81">
        <v>2</v>
      </c>
      <c r="O9" s="80">
        <f t="shared" ref="O9:O14" si="3">SUM(P9:Q9)</f>
        <v>58</v>
      </c>
      <c r="P9" s="81">
        <v>27</v>
      </c>
      <c r="Q9" s="90">
        <v>31</v>
      </c>
    </row>
    <row r="10" spans="1:31" ht="19.95" customHeight="1" x14ac:dyDescent="0.2">
      <c r="A10" s="124" t="s">
        <v>255</v>
      </c>
      <c r="B10" s="90">
        <v>2</v>
      </c>
      <c r="C10" s="80">
        <f t="shared" si="0"/>
        <v>67</v>
      </c>
      <c r="D10" s="81">
        <v>35</v>
      </c>
      <c r="E10" s="90">
        <v>32</v>
      </c>
      <c r="F10" s="81">
        <v>2</v>
      </c>
      <c r="G10" s="80">
        <f t="shared" si="1"/>
        <v>67</v>
      </c>
      <c r="H10" s="81">
        <v>29</v>
      </c>
      <c r="I10" s="132">
        <v>38</v>
      </c>
      <c r="J10" s="90">
        <v>2</v>
      </c>
      <c r="K10" s="80">
        <f t="shared" si="2"/>
        <v>63</v>
      </c>
      <c r="L10" s="81">
        <v>30</v>
      </c>
      <c r="M10" s="90">
        <v>33</v>
      </c>
      <c r="N10" s="81">
        <v>2</v>
      </c>
      <c r="O10" s="80">
        <f t="shared" si="3"/>
        <v>65</v>
      </c>
      <c r="P10" s="81">
        <v>37</v>
      </c>
      <c r="Q10" s="90">
        <v>28</v>
      </c>
    </row>
    <row r="11" spans="1:31" ht="19.95" customHeight="1" x14ac:dyDescent="0.2">
      <c r="A11" s="124" t="s">
        <v>256</v>
      </c>
      <c r="B11" s="90">
        <v>3</v>
      </c>
      <c r="C11" s="80">
        <f t="shared" si="0"/>
        <v>88</v>
      </c>
      <c r="D11" s="81">
        <v>37</v>
      </c>
      <c r="E11" s="90">
        <v>51</v>
      </c>
      <c r="F11" s="81">
        <v>2</v>
      </c>
      <c r="G11" s="80">
        <f t="shared" si="1"/>
        <v>68</v>
      </c>
      <c r="H11" s="81">
        <v>34</v>
      </c>
      <c r="I11" s="132">
        <v>34</v>
      </c>
      <c r="J11" s="90">
        <v>2</v>
      </c>
      <c r="K11" s="80">
        <f t="shared" si="2"/>
        <v>70</v>
      </c>
      <c r="L11" s="81">
        <v>30</v>
      </c>
      <c r="M11" s="90">
        <v>40</v>
      </c>
      <c r="N11" s="81">
        <v>2</v>
      </c>
      <c r="O11" s="80">
        <f t="shared" si="3"/>
        <v>61</v>
      </c>
      <c r="P11" s="81">
        <v>29</v>
      </c>
      <c r="Q11" s="90">
        <v>32</v>
      </c>
    </row>
    <row r="12" spans="1:31" ht="19.95" customHeight="1" x14ac:dyDescent="0.2">
      <c r="A12" s="124" t="s">
        <v>257</v>
      </c>
      <c r="B12" s="90">
        <v>3</v>
      </c>
      <c r="C12" s="80">
        <f t="shared" si="0"/>
        <v>80</v>
      </c>
      <c r="D12" s="81">
        <v>25</v>
      </c>
      <c r="E12" s="90">
        <v>55</v>
      </c>
      <c r="F12" s="81">
        <v>3</v>
      </c>
      <c r="G12" s="80">
        <f t="shared" si="1"/>
        <v>88</v>
      </c>
      <c r="H12" s="81">
        <v>38</v>
      </c>
      <c r="I12" s="132">
        <v>50</v>
      </c>
      <c r="J12" s="90">
        <v>2</v>
      </c>
      <c r="K12" s="80">
        <f t="shared" si="2"/>
        <v>71</v>
      </c>
      <c r="L12" s="81">
        <v>35</v>
      </c>
      <c r="M12" s="90">
        <v>36</v>
      </c>
      <c r="N12" s="81">
        <v>2</v>
      </c>
      <c r="O12" s="80">
        <f t="shared" si="3"/>
        <v>71</v>
      </c>
      <c r="P12" s="81">
        <v>31</v>
      </c>
      <c r="Q12" s="90">
        <v>40</v>
      </c>
    </row>
    <row r="13" spans="1:31" ht="19.95" customHeight="1" x14ac:dyDescent="0.2">
      <c r="A13" s="124" t="s">
        <v>258</v>
      </c>
      <c r="B13" s="90">
        <v>3</v>
      </c>
      <c r="C13" s="80">
        <f t="shared" si="0"/>
        <v>75</v>
      </c>
      <c r="D13" s="81">
        <v>45</v>
      </c>
      <c r="E13" s="90">
        <v>30</v>
      </c>
      <c r="F13" s="81">
        <v>3</v>
      </c>
      <c r="G13" s="80">
        <f t="shared" si="1"/>
        <v>77</v>
      </c>
      <c r="H13" s="81">
        <v>26</v>
      </c>
      <c r="I13" s="132">
        <v>51</v>
      </c>
      <c r="J13" s="90">
        <v>3</v>
      </c>
      <c r="K13" s="80">
        <f t="shared" si="2"/>
        <v>86</v>
      </c>
      <c r="L13" s="81">
        <v>38</v>
      </c>
      <c r="M13" s="90">
        <v>48</v>
      </c>
      <c r="N13" s="81">
        <v>2</v>
      </c>
      <c r="O13" s="80">
        <f t="shared" si="3"/>
        <v>72</v>
      </c>
      <c r="P13" s="81">
        <v>37</v>
      </c>
      <c r="Q13" s="90">
        <v>35</v>
      </c>
    </row>
    <row r="14" spans="1:31" ht="19.95" customHeight="1" x14ac:dyDescent="0.2">
      <c r="A14" s="125" t="s">
        <v>259</v>
      </c>
      <c r="B14" s="94">
        <v>2</v>
      </c>
      <c r="C14" s="126">
        <f t="shared" si="0"/>
        <v>64</v>
      </c>
      <c r="D14" s="127">
        <v>36</v>
      </c>
      <c r="E14" s="94">
        <v>28</v>
      </c>
      <c r="F14" s="127">
        <v>2</v>
      </c>
      <c r="G14" s="126">
        <f t="shared" si="1"/>
        <v>71</v>
      </c>
      <c r="H14" s="127">
        <v>42</v>
      </c>
      <c r="I14" s="133">
        <v>29</v>
      </c>
      <c r="J14" s="94">
        <v>2</v>
      </c>
      <c r="K14" s="126">
        <f t="shared" si="2"/>
        <v>74</v>
      </c>
      <c r="L14" s="127">
        <v>25</v>
      </c>
      <c r="M14" s="94">
        <v>49</v>
      </c>
      <c r="N14" s="127">
        <v>3</v>
      </c>
      <c r="O14" s="126">
        <f t="shared" si="3"/>
        <v>84</v>
      </c>
      <c r="P14" s="127">
        <v>36</v>
      </c>
      <c r="Q14" s="94">
        <v>48</v>
      </c>
    </row>
    <row r="15" spans="1:31" ht="8.4" customHeight="1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AE15" s="62"/>
    </row>
    <row r="16" spans="1:31" ht="14.4" customHeight="1" x14ac:dyDescent="0.2">
      <c r="A16" s="203" t="s">
        <v>238</v>
      </c>
      <c r="B16" s="206" t="s">
        <v>279</v>
      </c>
      <c r="C16" s="206"/>
      <c r="D16" s="206"/>
      <c r="E16" s="206"/>
      <c r="F16" s="207" t="s">
        <v>280</v>
      </c>
      <c r="G16" s="206"/>
      <c r="H16" s="206"/>
      <c r="I16" s="208"/>
      <c r="J16" s="206" t="s">
        <v>281</v>
      </c>
      <c r="K16" s="206"/>
      <c r="L16" s="206"/>
      <c r="M16" s="206"/>
      <c r="N16" s="207" t="s">
        <v>210</v>
      </c>
      <c r="O16" s="206"/>
      <c r="P16" s="206"/>
      <c r="Q16" s="206"/>
    </row>
    <row r="17" spans="1:17" ht="16.05" customHeight="1" x14ac:dyDescent="0.2">
      <c r="A17" s="205"/>
      <c r="B17" s="209" t="s">
        <v>208</v>
      </c>
      <c r="C17" s="208" t="s">
        <v>268</v>
      </c>
      <c r="D17" s="211"/>
      <c r="E17" s="207"/>
      <c r="F17" s="212" t="s">
        <v>208</v>
      </c>
      <c r="G17" s="208" t="s">
        <v>268</v>
      </c>
      <c r="H17" s="211"/>
      <c r="I17" s="211"/>
      <c r="J17" s="209" t="s">
        <v>208</v>
      </c>
      <c r="K17" s="208" t="s">
        <v>282</v>
      </c>
      <c r="L17" s="211"/>
      <c r="M17" s="207"/>
      <c r="N17" s="212" t="s">
        <v>208</v>
      </c>
      <c r="O17" s="208" t="s">
        <v>268</v>
      </c>
      <c r="P17" s="211"/>
      <c r="Q17" s="207"/>
    </row>
    <row r="18" spans="1:17" ht="16.05" customHeight="1" x14ac:dyDescent="0.2">
      <c r="A18" s="203"/>
      <c r="B18" s="210"/>
      <c r="C18" s="75" t="s">
        <v>210</v>
      </c>
      <c r="D18" s="76" t="s">
        <v>211</v>
      </c>
      <c r="E18" s="33" t="s">
        <v>212</v>
      </c>
      <c r="F18" s="213"/>
      <c r="G18" s="75" t="s">
        <v>210</v>
      </c>
      <c r="H18" s="76" t="s">
        <v>211</v>
      </c>
      <c r="I18" s="130" t="s">
        <v>212</v>
      </c>
      <c r="J18" s="210"/>
      <c r="K18" s="75" t="s">
        <v>210</v>
      </c>
      <c r="L18" s="76" t="s">
        <v>211</v>
      </c>
      <c r="M18" s="33" t="s">
        <v>212</v>
      </c>
      <c r="N18" s="213"/>
      <c r="O18" s="75" t="s">
        <v>210</v>
      </c>
      <c r="P18" s="76" t="s">
        <v>211</v>
      </c>
      <c r="Q18" s="33" t="s">
        <v>212</v>
      </c>
    </row>
    <row r="19" spans="1:17" ht="19.95" customHeight="1" x14ac:dyDescent="0.2">
      <c r="A19" s="123" t="s">
        <v>285</v>
      </c>
      <c r="B19" s="86">
        <v>2</v>
      </c>
      <c r="C19" s="78">
        <v>59</v>
      </c>
      <c r="D19" s="79">
        <v>29</v>
      </c>
      <c r="E19" s="86">
        <v>30</v>
      </c>
      <c r="F19" s="79">
        <v>2</v>
      </c>
      <c r="G19" s="78">
        <v>64</v>
      </c>
      <c r="H19" s="79">
        <v>31</v>
      </c>
      <c r="I19" s="131">
        <v>33</v>
      </c>
      <c r="J19" s="86">
        <v>1</v>
      </c>
      <c r="K19" s="78">
        <v>6</v>
      </c>
      <c r="L19" s="79">
        <v>6</v>
      </c>
      <c r="M19" s="161" t="s">
        <v>335</v>
      </c>
      <c r="N19" s="79">
        <f t="shared" ref="N19:N27" si="4">SUM(B6,F6,J6,N6,B19,F19,J19)</f>
        <v>13</v>
      </c>
      <c r="O19" s="78">
        <f t="shared" ref="O19:O27" si="5">SUM(P19:Q19)</f>
        <v>356</v>
      </c>
      <c r="P19" s="79">
        <f t="shared" ref="P19:Q22" si="6">D6+H6+L6+P6+D19+H19</f>
        <v>180</v>
      </c>
      <c r="Q19" s="86">
        <f t="shared" si="6"/>
        <v>176</v>
      </c>
    </row>
    <row r="20" spans="1:17" ht="19.95" customHeight="1" x14ac:dyDescent="0.2">
      <c r="A20" s="124" t="s">
        <v>286</v>
      </c>
      <c r="B20" s="90">
        <v>2</v>
      </c>
      <c r="C20" s="80">
        <v>64</v>
      </c>
      <c r="D20" s="81">
        <v>34</v>
      </c>
      <c r="E20" s="90">
        <v>30</v>
      </c>
      <c r="F20" s="81">
        <v>2</v>
      </c>
      <c r="G20" s="80">
        <v>61</v>
      </c>
      <c r="H20" s="81">
        <v>30</v>
      </c>
      <c r="I20" s="132">
        <v>31</v>
      </c>
      <c r="J20" s="90">
        <v>1</v>
      </c>
      <c r="K20" s="80">
        <v>5</v>
      </c>
      <c r="L20" s="81">
        <v>4</v>
      </c>
      <c r="M20" s="90">
        <v>1</v>
      </c>
      <c r="N20" s="81">
        <f t="shared" si="4"/>
        <v>13</v>
      </c>
      <c r="O20" s="80">
        <f t="shared" si="5"/>
        <v>359</v>
      </c>
      <c r="P20" s="81">
        <f t="shared" si="6"/>
        <v>184</v>
      </c>
      <c r="Q20" s="90">
        <f t="shared" si="6"/>
        <v>175</v>
      </c>
    </row>
    <row r="21" spans="1:17" ht="19.95" customHeight="1" x14ac:dyDescent="0.2">
      <c r="A21" s="124" t="s">
        <v>287</v>
      </c>
      <c r="B21" s="90">
        <v>2</v>
      </c>
      <c r="C21" s="80">
        <v>67</v>
      </c>
      <c r="D21" s="81">
        <v>36</v>
      </c>
      <c r="E21" s="90">
        <v>31</v>
      </c>
      <c r="F21" s="81">
        <v>2</v>
      </c>
      <c r="G21" s="80">
        <v>67</v>
      </c>
      <c r="H21" s="81">
        <v>35</v>
      </c>
      <c r="I21" s="132">
        <v>32</v>
      </c>
      <c r="J21" s="90">
        <v>1</v>
      </c>
      <c r="K21" s="80">
        <v>6</v>
      </c>
      <c r="L21" s="81">
        <v>5</v>
      </c>
      <c r="M21" s="90">
        <v>1</v>
      </c>
      <c r="N21" s="81">
        <f t="shared" si="4"/>
        <v>13</v>
      </c>
      <c r="O21" s="80">
        <f t="shared" si="5"/>
        <v>371</v>
      </c>
      <c r="P21" s="81">
        <f t="shared" si="6"/>
        <v>188</v>
      </c>
      <c r="Q21" s="90">
        <f t="shared" si="6"/>
        <v>183</v>
      </c>
    </row>
    <row r="22" spans="1:17" ht="19.95" customHeight="1" x14ac:dyDescent="0.2">
      <c r="A22" s="124" t="s">
        <v>254</v>
      </c>
      <c r="B22" s="90">
        <v>2</v>
      </c>
      <c r="C22" s="80">
        <f t="shared" ref="C22:C27" si="7">SUM(D22:E22)</f>
        <v>58</v>
      </c>
      <c r="D22" s="81">
        <v>29</v>
      </c>
      <c r="E22" s="90">
        <v>29</v>
      </c>
      <c r="F22" s="81">
        <v>2</v>
      </c>
      <c r="G22" s="80">
        <f t="shared" ref="G22:G27" si="8">SUM(H22:I22)</f>
        <v>65</v>
      </c>
      <c r="H22" s="81">
        <v>35</v>
      </c>
      <c r="I22" s="132">
        <v>30</v>
      </c>
      <c r="J22" s="90">
        <v>2</v>
      </c>
      <c r="K22" s="80">
        <v>9</v>
      </c>
      <c r="L22" s="171"/>
      <c r="M22" s="172"/>
      <c r="N22" s="81">
        <f t="shared" si="4"/>
        <v>14</v>
      </c>
      <c r="O22" s="80">
        <f t="shared" si="5"/>
        <v>375</v>
      </c>
      <c r="P22" s="81">
        <f t="shared" si="6"/>
        <v>185</v>
      </c>
      <c r="Q22" s="90">
        <f t="shared" si="6"/>
        <v>190</v>
      </c>
    </row>
    <row r="23" spans="1:17" ht="19.95" customHeight="1" x14ac:dyDescent="0.2">
      <c r="A23" s="124" t="s">
        <v>255</v>
      </c>
      <c r="B23" s="90">
        <v>2</v>
      </c>
      <c r="C23" s="80">
        <f t="shared" si="7"/>
        <v>57</v>
      </c>
      <c r="D23" s="81">
        <v>28</v>
      </c>
      <c r="E23" s="90">
        <v>29</v>
      </c>
      <c r="F23" s="81">
        <v>2</v>
      </c>
      <c r="G23" s="80">
        <f t="shared" si="8"/>
        <v>58</v>
      </c>
      <c r="H23" s="81">
        <v>29</v>
      </c>
      <c r="I23" s="132">
        <v>29</v>
      </c>
      <c r="J23" s="90">
        <v>3</v>
      </c>
      <c r="K23" s="80">
        <f t="shared" ref="K23:K27" si="9">SUM(L23:M23)</f>
        <v>15</v>
      </c>
      <c r="L23" s="81">
        <v>12</v>
      </c>
      <c r="M23" s="90">
        <v>3</v>
      </c>
      <c r="N23" s="81">
        <f t="shared" si="4"/>
        <v>15</v>
      </c>
      <c r="O23" s="80">
        <f t="shared" si="5"/>
        <v>377</v>
      </c>
      <c r="P23" s="81">
        <f>D10+H10+L10+P10+D23+H23</f>
        <v>188</v>
      </c>
      <c r="Q23" s="90">
        <f>SUM(E10,I10,M10,Q10,E23,I23)</f>
        <v>189</v>
      </c>
    </row>
    <row r="24" spans="1:17" ht="19.95" customHeight="1" x14ac:dyDescent="0.2">
      <c r="A24" s="124" t="s">
        <v>256</v>
      </c>
      <c r="B24" s="90">
        <v>2</v>
      </c>
      <c r="C24" s="80">
        <f t="shared" si="7"/>
        <v>65</v>
      </c>
      <c r="D24" s="81">
        <v>37</v>
      </c>
      <c r="E24" s="90">
        <v>28</v>
      </c>
      <c r="F24" s="81">
        <v>2</v>
      </c>
      <c r="G24" s="80">
        <f t="shared" si="8"/>
        <v>59</v>
      </c>
      <c r="H24" s="81">
        <v>28</v>
      </c>
      <c r="I24" s="132">
        <v>31</v>
      </c>
      <c r="J24" s="90">
        <v>4</v>
      </c>
      <c r="K24" s="80">
        <f t="shared" si="9"/>
        <v>20</v>
      </c>
      <c r="L24" s="81">
        <v>11</v>
      </c>
      <c r="M24" s="90">
        <v>9</v>
      </c>
      <c r="N24" s="81">
        <f t="shared" si="4"/>
        <v>17</v>
      </c>
      <c r="O24" s="80">
        <f t="shared" si="5"/>
        <v>411</v>
      </c>
      <c r="P24" s="81">
        <f>D11+H11+L11+P11+D24+H24</f>
        <v>195</v>
      </c>
      <c r="Q24" s="90">
        <f>SUM(E11,I11,M11,Q11,E24,I24)</f>
        <v>216</v>
      </c>
    </row>
    <row r="25" spans="1:17" ht="19.95" customHeight="1" x14ac:dyDescent="0.2">
      <c r="A25" s="124" t="s">
        <v>257</v>
      </c>
      <c r="B25" s="90">
        <v>2</v>
      </c>
      <c r="C25" s="80">
        <f t="shared" si="7"/>
        <v>65</v>
      </c>
      <c r="D25" s="81">
        <v>32</v>
      </c>
      <c r="E25" s="90">
        <v>33</v>
      </c>
      <c r="F25" s="81">
        <v>2</v>
      </c>
      <c r="G25" s="80">
        <f t="shared" si="8"/>
        <v>66</v>
      </c>
      <c r="H25" s="81">
        <v>37</v>
      </c>
      <c r="I25" s="132">
        <v>29</v>
      </c>
      <c r="J25" s="90">
        <v>5</v>
      </c>
      <c r="K25" s="80">
        <f t="shared" si="9"/>
        <v>24</v>
      </c>
      <c r="L25" s="81">
        <v>14</v>
      </c>
      <c r="M25" s="90">
        <v>10</v>
      </c>
      <c r="N25" s="81">
        <f t="shared" si="4"/>
        <v>19</v>
      </c>
      <c r="O25" s="80">
        <f t="shared" si="5"/>
        <v>441</v>
      </c>
      <c r="P25" s="81">
        <f>D12+H12+L12+P12+D25+H25</f>
        <v>198</v>
      </c>
      <c r="Q25" s="90">
        <f>SUM(E12,I12,M12,Q12,E25,I25)</f>
        <v>243</v>
      </c>
    </row>
    <row r="26" spans="1:17" ht="19.95" customHeight="1" x14ac:dyDescent="0.2">
      <c r="A26" s="124" t="s">
        <v>258</v>
      </c>
      <c r="B26" s="90">
        <v>2</v>
      </c>
      <c r="C26" s="80">
        <f t="shared" si="7"/>
        <v>73</v>
      </c>
      <c r="D26" s="81">
        <v>31</v>
      </c>
      <c r="E26" s="90">
        <v>42</v>
      </c>
      <c r="F26" s="81">
        <v>2</v>
      </c>
      <c r="G26" s="80">
        <f t="shared" si="8"/>
        <v>63</v>
      </c>
      <c r="H26" s="81">
        <v>31</v>
      </c>
      <c r="I26" s="132">
        <v>32</v>
      </c>
      <c r="J26" s="90">
        <v>4</v>
      </c>
      <c r="K26" s="80">
        <f t="shared" si="9"/>
        <v>28</v>
      </c>
      <c r="L26" s="81">
        <v>19</v>
      </c>
      <c r="M26" s="90">
        <v>9</v>
      </c>
      <c r="N26" s="81">
        <f t="shared" si="4"/>
        <v>19</v>
      </c>
      <c r="O26" s="80">
        <f t="shared" si="5"/>
        <v>446</v>
      </c>
      <c r="P26" s="81">
        <f>D13+H13+L13+P13+D26+H26</f>
        <v>208</v>
      </c>
      <c r="Q26" s="90">
        <f>SUM(E13,I13,M13,Q13,E26,I26)</f>
        <v>238</v>
      </c>
    </row>
    <row r="27" spans="1:17" ht="19.95" customHeight="1" x14ac:dyDescent="0.2">
      <c r="A27" s="125" t="s">
        <v>259</v>
      </c>
      <c r="B27" s="94">
        <v>2</v>
      </c>
      <c r="C27" s="126">
        <f t="shared" si="7"/>
        <v>72</v>
      </c>
      <c r="D27" s="127">
        <v>39</v>
      </c>
      <c r="E27" s="94">
        <v>33</v>
      </c>
      <c r="F27" s="127">
        <v>2</v>
      </c>
      <c r="G27" s="126">
        <f t="shared" si="8"/>
        <v>69</v>
      </c>
      <c r="H27" s="127">
        <v>28</v>
      </c>
      <c r="I27" s="133">
        <v>41</v>
      </c>
      <c r="J27" s="94">
        <v>4</v>
      </c>
      <c r="K27" s="126">
        <f t="shared" si="9"/>
        <v>24</v>
      </c>
      <c r="L27" s="127">
        <v>17</v>
      </c>
      <c r="M27" s="94">
        <v>7</v>
      </c>
      <c r="N27" s="127">
        <f t="shared" si="4"/>
        <v>17</v>
      </c>
      <c r="O27" s="126">
        <f t="shared" si="5"/>
        <v>434</v>
      </c>
      <c r="P27" s="127">
        <f>D14+H14+L14+P14+D27+H27</f>
        <v>206</v>
      </c>
      <c r="Q27" s="94">
        <f>SUM(E14,I14,M14,Q14,E27,I27)</f>
        <v>228</v>
      </c>
    </row>
    <row r="28" spans="1:17" ht="13.8" customHeight="1" x14ac:dyDescent="0.2">
      <c r="A28" s="138" t="s">
        <v>356</v>
      </c>
      <c r="Q28" s="139" t="s">
        <v>260</v>
      </c>
    </row>
    <row r="29" spans="1:17" ht="13.5" customHeight="1" x14ac:dyDescent="0.2"/>
    <row r="30" spans="1:17" ht="13.5" customHeight="1" x14ac:dyDescent="0.2"/>
    <row r="31" spans="1:17" ht="13.5" customHeight="1" x14ac:dyDescent="0.2"/>
    <row r="32" spans="1:17" ht="13.5" customHeight="1" x14ac:dyDescent="0.2"/>
    <row r="33" ht="13.5" customHeight="1" x14ac:dyDescent="0.2"/>
    <row r="34" ht="13.5" customHeight="1" x14ac:dyDescent="0.2"/>
    <row r="35" ht="13.5" customHeight="1" x14ac:dyDescent="0.2"/>
  </sheetData>
  <mergeCells count="27">
    <mergeCell ref="A16:A18"/>
    <mergeCell ref="B16:E16"/>
    <mergeCell ref="F16:I16"/>
    <mergeCell ref="J16:M16"/>
    <mergeCell ref="N16:Q16"/>
    <mergeCell ref="B17:B18"/>
    <mergeCell ref="O17:Q17"/>
    <mergeCell ref="C17:E17"/>
    <mergeCell ref="F17:F18"/>
    <mergeCell ref="G17:I17"/>
    <mergeCell ref="J17:J18"/>
    <mergeCell ref="K17:M17"/>
    <mergeCell ref="N17:N18"/>
    <mergeCell ref="A1:Q1"/>
    <mergeCell ref="A3:A5"/>
    <mergeCell ref="B3:E3"/>
    <mergeCell ref="F3:I3"/>
    <mergeCell ref="J3:M3"/>
    <mergeCell ref="N3:Q3"/>
    <mergeCell ref="B4:B5"/>
    <mergeCell ref="C4:E4"/>
    <mergeCell ref="F4:F5"/>
    <mergeCell ref="G4:I4"/>
    <mergeCell ref="J4:J5"/>
    <mergeCell ref="K4:M4"/>
    <mergeCell ref="N4:N5"/>
    <mergeCell ref="O4:Q4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0AEB-3DC5-49D3-A012-8D83D3D2F8F0}">
  <dimension ref="A1:Q32"/>
  <sheetViews>
    <sheetView view="pageBreakPreview" zoomScaleNormal="60" zoomScaleSheetLayoutView="100" workbookViewId="0">
      <selection activeCell="K20" sqref="K20"/>
    </sheetView>
  </sheetViews>
  <sheetFormatPr defaultColWidth="9" defaultRowHeight="13.2" x14ac:dyDescent="0.2"/>
  <cols>
    <col min="1" max="1" width="9.77734375" style="1" customWidth="1"/>
    <col min="2" max="4" width="6.77734375" style="1" customWidth="1"/>
    <col min="5" max="8" width="7.33203125" style="1" customWidth="1"/>
    <col min="9" max="9" width="6.77734375" style="1" customWidth="1"/>
    <col min="10" max="10" width="7.77734375" style="1" customWidth="1"/>
    <col min="11" max="11" width="8.44140625" style="1" customWidth="1"/>
    <col min="12" max="13" width="7.33203125" style="1" customWidth="1"/>
    <col min="14" max="15" width="9.33203125" style="1" customWidth="1"/>
    <col min="16" max="17" width="7.33203125" style="1" customWidth="1"/>
    <col min="18" max="16384" width="9" style="1"/>
  </cols>
  <sheetData>
    <row r="1" spans="1:17" ht="28.2" customHeight="1" x14ac:dyDescent="0.2">
      <c r="A1" s="201" t="s">
        <v>288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ht="16.2" customHeight="1" x14ac:dyDescent="0.2">
      <c r="Q2" s="59" t="s">
        <v>237</v>
      </c>
    </row>
    <row r="3" spans="1:17" ht="30" customHeight="1" x14ac:dyDescent="0.2">
      <c r="A3" s="202" t="s">
        <v>238</v>
      </c>
      <c r="B3" s="202" t="s">
        <v>262</v>
      </c>
      <c r="C3" s="202"/>
      <c r="D3" s="202"/>
      <c r="E3" s="202" t="s">
        <v>207</v>
      </c>
      <c r="F3" s="202" t="s">
        <v>208</v>
      </c>
      <c r="G3" s="202" t="s">
        <v>289</v>
      </c>
      <c r="H3" s="202"/>
      <c r="I3" s="203"/>
      <c r="J3" s="70" t="s">
        <v>264</v>
      </c>
      <c r="K3" s="70" t="s">
        <v>265</v>
      </c>
      <c r="L3" s="204" t="s">
        <v>266</v>
      </c>
      <c r="M3" s="203"/>
      <c r="N3" s="101" t="s">
        <v>245</v>
      </c>
      <c r="O3" s="101" t="s">
        <v>246</v>
      </c>
      <c r="P3" s="204" t="s">
        <v>267</v>
      </c>
      <c r="Q3" s="202"/>
    </row>
    <row r="4" spans="1:17" ht="16.2" customHeight="1" x14ac:dyDescent="0.2">
      <c r="A4" s="202"/>
      <c r="B4" s="25" t="s">
        <v>271</v>
      </c>
      <c r="C4" s="25" t="s">
        <v>211</v>
      </c>
      <c r="D4" s="25" t="s">
        <v>212</v>
      </c>
      <c r="E4" s="202"/>
      <c r="F4" s="202"/>
      <c r="G4" s="25" t="s">
        <v>294</v>
      </c>
      <c r="H4" s="25" t="s">
        <v>211</v>
      </c>
      <c r="I4" s="68" t="s">
        <v>212</v>
      </c>
      <c r="J4" s="82" t="s">
        <v>284</v>
      </c>
      <c r="K4" s="82" t="s">
        <v>284</v>
      </c>
      <c r="L4" s="69" t="s">
        <v>208</v>
      </c>
      <c r="M4" s="68" t="s">
        <v>284</v>
      </c>
      <c r="N4" s="61" t="s">
        <v>253</v>
      </c>
      <c r="O4" s="61" t="s">
        <v>253</v>
      </c>
      <c r="P4" s="69" t="s">
        <v>269</v>
      </c>
      <c r="Q4" s="25" t="s">
        <v>270</v>
      </c>
    </row>
    <row r="5" spans="1:17" s="89" customFormat="1" ht="22.05" customHeight="1" x14ac:dyDescent="0.2">
      <c r="A5" s="85" t="s">
        <v>254</v>
      </c>
      <c r="B5" s="86">
        <f t="shared" ref="B5:B10" si="0">SUM(C5:D5)</f>
        <v>41</v>
      </c>
      <c r="C5" s="86">
        <v>19</v>
      </c>
      <c r="D5" s="86">
        <v>22</v>
      </c>
      <c r="E5" s="86">
        <v>3</v>
      </c>
      <c r="F5" s="86">
        <v>19</v>
      </c>
      <c r="G5" s="86">
        <f t="shared" ref="G5:G10" si="1">SUM(H5:I5)</f>
        <v>550</v>
      </c>
      <c r="H5" s="86">
        <v>273</v>
      </c>
      <c r="I5" s="86">
        <v>277</v>
      </c>
      <c r="J5" s="87">
        <f t="shared" ref="J5:J10" si="2">G5/F5</f>
        <v>28.94736842105263</v>
      </c>
      <c r="K5" s="88">
        <f t="shared" ref="K5:K10" si="3">G5/B5</f>
        <v>13.414634146341463</v>
      </c>
      <c r="L5" s="86">
        <v>4</v>
      </c>
      <c r="M5" s="86">
        <v>20</v>
      </c>
      <c r="N5" s="86">
        <v>6732</v>
      </c>
      <c r="O5" s="86">
        <v>35751</v>
      </c>
      <c r="P5" s="86">
        <v>1055</v>
      </c>
      <c r="Q5" s="86">
        <v>400</v>
      </c>
    </row>
    <row r="6" spans="1:17" s="89" customFormat="1" ht="22.05" customHeight="1" x14ac:dyDescent="0.2">
      <c r="A6" s="85" t="s">
        <v>255</v>
      </c>
      <c r="B6" s="90">
        <f t="shared" si="0"/>
        <v>38</v>
      </c>
      <c r="C6" s="90">
        <v>17</v>
      </c>
      <c r="D6" s="90">
        <v>21</v>
      </c>
      <c r="E6" s="90">
        <v>1</v>
      </c>
      <c r="F6" s="90">
        <v>21</v>
      </c>
      <c r="G6" s="90">
        <f t="shared" si="1"/>
        <v>547</v>
      </c>
      <c r="H6" s="90">
        <v>274</v>
      </c>
      <c r="I6" s="90">
        <v>273</v>
      </c>
      <c r="J6" s="91">
        <f t="shared" si="2"/>
        <v>26.047619047619047</v>
      </c>
      <c r="K6" s="92">
        <f t="shared" si="3"/>
        <v>14.394736842105264</v>
      </c>
      <c r="L6" s="90">
        <v>5</v>
      </c>
      <c r="M6" s="90">
        <v>19</v>
      </c>
      <c r="N6" s="90">
        <v>6732</v>
      </c>
      <c r="O6" s="90">
        <v>35751</v>
      </c>
      <c r="P6" s="90">
        <v>1055</v>
      </c>
      <c r="Q6" s="90">
        <v>400</v>
      </c>
    </row>
    <row r="7" spans="1:17" s="89" customFormat="1" ht="22.05" customHeight="1" x14ac:dyDescent="0.2">
      <c r="A7" s="85" t="s">
        <v>290</v>
      </c>
      <c r="B7" s="90">
        <f t="shared" si="0"/>
        <v>39</v>
      </c>
      <c r="C7" s="90">
        <v>17</v>
      </c>
      <c r="D7" s="90">
        <v>22</v>
      </c>
      <c r="E7" s="90">
        <v>1</v>
      </c>
      <c r="F7" s="90">
        <v>21</v>
      </c>
      <c r="G7" s="90">
        <f t="shared" si="1"/>
        <v>560</v>
      </c>
      <c r="H7" s="90">
        <v>286</v>
      </c>
      <c r="I7" s="90">
        <v>274</v>
      </c>
      <c r="J7" s="91">
        <f t="shared" si="2"/>
        <v>26.666666666666668</v>
      </c>
      <c r="K7" s="92">
        <f t="shared" si="3"/>
        <v>14.358974358974359</v>
      </c>
      <c r="L7" s="90">
        <v>5</v>
      </c>
      <c r="M7" s="90">
        <v>20</v>
      </c>
      <c r="N7" s="90">
        <v>6732</v>
      </c>
      <c r="O7" s="90">
        <v>35751</v>
      </c>
      <c r="P7" s="90">
        <v>1055</v>
      </c>
      <c r="Q7" s="90">
        <v>400</v>
      </c>
    </row>
    <row r="8" spans="1:17" s="89" customFormat="1" ht="22.05" customHeight="1" x14ac:dyDescent="0.2">
      <c r="A8" s="85" t="s">
        <v>291</v>
      </c>
      <c r="B8" s="90">
        <f t="shared" si="0"/>
        <v>39</v>
      </c>
      <c r="C8" s="90">
        <v>19</v>
      </c>
      <c r="D8" s="90">
        <v>20</v>
      </c>
      <c r="E8" s="90">
        <v>1</v>
      </c>
      <c r="F8" s="90">
        <v>21</v>
      </c>
      <c r="G8" s="90">
        <f t="shared" si="1"/>
        <v>549</v>
      </c>
      <c r="H8" s="90">
        <v>285</v>
      </c>
      <c r="I8" s="90">
        <v>264</v>
      </c>
      <c r="J8" s="91">
        <f t="shared" si="2"/>
        <v>26.142857142857142</v>
      </c>
      <c r="K8" s="92">
        <f t="shared" si="3"/>
        <v>14.076923076923077</v>
      </c>
      <c r="L8" s="90">
        <v>6</v>
      </c>
      <c r="M8" s="90">
        <v>27</v>
      </c>
      <c r="N8" s="90">
        <v>6732</v>
      </c>
      <c r="O8" s="90">
        <v>35751</v>
      </c>
      <c r="P8" s="90">
        <v>1055</v>
      </c>
      <c r="Q8" s="90">
        <v>400</v>
      </c>
    </row>
    <row r="9" spans="1:17" s="89" customFormat="1" ht="22.05" customHeight="1" x14ac:dyDescent="0.2">
      <c r="A9" s="85" t="s">
        <v>292</v>
      </c>
      <c r="B9" s="90">
        <f t="shared" si="0"/>
        <v>40</v>
      </c>
      <c r="C9" s="90">
        <v>18</v>
      </c>
      <c r="D9" s="90">
        <v>22</v>
      </c>
      <c r="E9" s="90">
        <v>1</v>
      </c>
      <c r="F9" s="90">
        <v>21</v>
      </c>
      <c r="G9" s="90">
        <f t="shared" si="1"/>
        <v>528</v>
      </c>
      <c r="H9" s="90">
        <v>283</v>
      </c>
      <c r="I9" s="90">
        <v>245</v>
      </c>
      <c r="J9" s="91">
        <f t="shared" si="2"/>
        <v>25.142857142857142</v>
      </c>
      <c r="K9" s="92">
        <f t="shared" si="3"/>
        <v>13.2</v>
      </c>
      <c r="L9" s="90">
        <v>6</v>
      </c>
      <c r="M9" s="90">
        <v>32</v>
      </c>
      <c r="N9" s="90">
        <v>6732</v>
      </c>
      <c r="O9" s="90">
        <v>35751</v>
      </c>
      <c r="P9" s="90">
        <v>1055</v>
      </c>
      <c r="Q9" s="90">
        <v>400</v>
      </c>
    </row>
    <row r="10" spans="1:17" s="89" customFormat="1" ht="22.05" customHeight="1" x14ac:dyDescent="0.2">
      <c r="A10" s="93" t="s">
        <v>293</v>
      </c>
      <c r="B10" s="94">
        <f t="shared" si="0"/>
        <v>40</v>
      </c>
      <c r="C10" s="94">
        <v>22</v>
      </c>
      <c r="D10" s="94">
        <v>18</v>
      </c>
      <c r="E10" s="94">
        <v>2</v>
      </c>
      <c r="F10" s="94">
        <v>23</v>
      </c>
      <c r="G10" s="94">
        <f t="shared" si="1"/>
        <v>527</v>
      </c>
      <c r="H10" s="94">
        <v>269</v>
      </c>
      <c r="I10" s="94">
        <v>258</v>
      </c>
      <c r="J10" s="95">
        <f t="shared" si="2"/>
        <v>22.913043478260871</v>
      </c>
      <c r="K10" s="96">
        <f t="shared" si="3"/>
        <v>13.175000000000001</v>
      </c>
      <c r="L10" s="94">
        <v>7</v>
      </c>
      <c r="M10" s="94">
        <v>31</v>
      </c>
      <c r="N10" s="94">
        <v>6732</v>
      </c>
      <c r="O10" s="94">
        <v>35751</v>
      </c>
      <c r="P10" s="94">
        <v>1055</v>
      </c>
      <c r="Q10" s="94">
        <v>400</v>
      </c>
    </row>
    <row r="11" spans="1:17" x14ac:dyDescent="0.2">
      <c r="Q11" s="59" t="s">
        <v>260</v>
      </c>
    </row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  <row r="24" ht="20.100000000000001" customHeight="1" x14ac:dyDescent="0.2"/>
    <row r="25" ht="20.100000000000001" customHeight="1" x14ac:dyDescent="0.2"/>
    <row r="26" ht="20.100000000000001" customHeight="1" x14ac:dyDescent="0.2"/>
    <row r="27" ht="20.100000000000001" customHeight="1" x14ac:dyDescent="0.2"/>
    <row r="28" ht="20.100000000000001" customHeight="1" x14ac:dyDescent="0.2"/>
    <row r="29" ht="20.100000000000001" customHeight="1" x14ac:dyDescent="0.2"/>
    <row r="30" ht="20.100000000000001" customHeight="1" x14ac:dyDescent="0.2"/>
    <row r="31" ht="20.100000000000001" customHeight="1" x14ac:dyDescent="0.2"/>
    <row r="32" ht="20.100000000000001" customHeight="1" x14ac:dyDescent="0.2"/>
  </sheetData>
  <mergeCells count="8">
    <mergeCell ref="A1:Q1"/>
    <mergeCell ref="A3:A4"/>
    <mergeCell ref="B3:D3"/>
    <mergeCell ref="E3:E4"/>
    <mergeCell ref="F3:F4"/>
    <mergeCell ref="G3:I3"/>
    <mergeCell ref="L3:M3"/>
    <mergeCell ref="P3:Q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942B-A432-43D9-A94E-0409C0EF9653}">
  <dimension ref="A1:U33"/>
  <sheetViews>
    <sheetView view="pageBreakPreview" zoomScaleNormal="55" zoomScaleSheetLayoutView="100" workbookViewId="0">
      <selection activeCell="U12" sqref="U12"/>
    </sheetView>
  </sheetViews>
  <sheetFormatPr defaultColWidth="9" defaultRowHeight="13.2" x14ac:dyDescent="0.2"/>
  <cols>
    <col min="1" max="1" width="8.6640625" style="77" customWidth="1"/>
    <col min="2" max="3" width="6.33203125" style="77" customWidth="1"/>
    <col min="4" max="5" width="5.77734375" style="77" customWidth="1"/>
    <col min="6" max="7" width="6.33203125" style="77" customWidth="1"/>
    <col min="8" max="9" width="5.77734375" style="77" customWidth="1"/>
    <col min="10" max="11" width="6.33203125" style="77" customWidth="1"/>
    <col min="12" max="13" width="5.77734375" style="77" customWidth="1"/>
    <col min="14" max="15" width="6.33203125" style="77" customWidth="1"/>
    <col min="16" max="17" width="5.77734375" style="77" customWidth="1"/>
    <col min="18" max="21" width="6.33203125" style="77" customWidth="1"/>
    <col min="22" max="16384" width="9" style="77"/>
  </cols>
  <sheetData>
    <row r="1" spans="1:21" ht="27.6" customHeight="1" x14ac:dyDescent="0.2">
      <c r="A1" s="214" t="s">
        <v>295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21" ht="15.6" customHeight="1" x14ac:dyDescent="0.2">
      <c r="A2" s="89"/>
      <c r="U2" s="103" t="s">
        <v>204</v>
      </c>
    </row>
    <row r="3" spans="1:21" ht="16.05" customHeight="1" x14ac:dyDescent="0.2">
      <c r="A3" s="208" t="s">
        <v>238</v>
      </c>
      <c r="B3" s="208" t="s">
        <v>221</v>
      </c>
      <c r="C3" s="211"/>
      <c r="D3" s="211"/>
      <c r="E3" s="207"/>
      <c r="F3" s="208" t="s">
        <v>222</v>
      </c>
      <c r="G3" s="211"/>
      <c r="H3" s="211"/>
      <c r="I3" s="207"/>
      <c r="J3" s="211" t="s">
        <v>223</v>
      </c>
      <c r="K3" s="211"/>
      <c r="L3" s="211"/>
      <c r="M3" s="211"/>
      <c r="N3" s="208" t="s">
        <v>296</v>
      </c>
      <c r="O3" s="211"/>
      <c r="P3" s="211"/>
      <c r="Q3" s="207"/>
      <c r="R3" s="211" t="s">
        <v>297</v>
      </c>
      <c r="S3" s="211"/>
      <c r="T3" s="211"/>
      <c r="U3" s="207"/>
    </row>
    <row r="4" spans="1:21" ht="16.05" customHeight="1" x14ac:dyDescent="0.2">
      <c r="A4" s="215"/>
      <c r="B4" s="206" t="s">
        <v>208</v>
      </c>
      <c r="C4" s="206" t="s">
        <v>284</v>
      </c>
      <c r="D4" s="206"/>
      <c r="E4" s="206"/>
      <c r="F4" s="206" t="s">
        <v>208</v>
      </c>
      <c r="G4" s="206" t="s">
        <v>284</v>
      </c>
      <c r="H4" s="206"/>
      <c r="I4" s="206"/>
      <c r="J4" s="207" t="s">
        <v>208</v>
      </c>
      <c r="K4" s="206" t="s">
        <v>284</v>
      </c>
      <c r="L4" s="206"/>
      <c r="M4" s="208"/>
      <c r="N4" s="206" t="s">
        <v>208</v>
      </c>
      <c r="O4" s="206" t="s">
        <v>298</v>
      </c>
      <c r="P4" s="206"/>
      <c r="Q4" s="206"/>
      <c r="R4" s="207" t="s">
        <v>208</v>
      </c>
      <c r="S4" s="206" t="s">
        <v>284</v>
      </c>
      <c r="T4" s="206"/>
      <c r="U4" s="206"/>
    </row>
    <row r="5" spans="1:21" ht="16.05" customHeight="1" x14ac:dyDescent="0.2">
      <c r="A5" s="208"/>
      <c r="B5" s="206"/>
      <c r="C5" s="110" t="s">
        <v>210</v>
      </c>
      <c r="D5" s="109" t="s">
        <v>211</v>
      </c>
      <c r="E5" s="32" t="s">
        <v>212</v>
      </c>
      <c r="F5" s="206"/>
      <c r="G5" s="110" t="s">
        <v>210</v>
      </c>
      <c r="H5" s="109" t="s">
        <v>211</v>
      </c>
      <c r="I5" s="32" t="s">
        <v>212</v>
      </c>
      <c r="J5" s="207"/>
      <c r="K5" s="110" t="s">
        <v>210</v>
      </c>
      <c r="L5" s="109" t="s">
        <v>211</v>
      </c>
      <c r="M5" s="74" t="s">
        <v>212</v>
      </c>
      <c r="N5" s="206"/>
      <c r="O5" s="110" t="s">
        <v>210</v>
      </c>
      <c r="P5" s="109" t="s">
        <v>211</v>
      </c>
      <c r="Q5" s="32" t="s">
        <v>212</v>
      </c>
      <c r="R5" s="207"/>
      <c r="S5" s="110" t="s">
        <v>210</v>
      </c>
      <c r="T5" s="109" t="s">
        <v>211</v>
      </c>
      <c r="U5" s="32" t="s">
        <v>212</v>
      </c>
    </row>
    <row r="6" spans="1:21" s="89" customFormat="1" ht="22.95" customHeight="1" x14ac:dyDescent="0.2">
      <c r="A6" s="117" t="s">
        <v>254</v>
      </c>
      <c r="B6" s="112">
        <v>5</v>
      </c>
      <c r="C6" s="105">
        <f t="shared" ref="C6:C11" si="0">SUM(D6:E6)</f>
        <v>182</v>
      </c>
      <c r="D6" s="106">
        <v>88</v>
      </c>
      <c r="E6" s="112">
        <v>94</v>
      </c>
      <c r="F6" s="112">
        <v>5</v>
      </c>
      <c r="G6" s="105">
        <f t="shared" ref="G6:G11" si="1">SUM(H6:I6)</f>
        <v>180</v>
      </c>
      <c r="H6" s="106">
        <v>89</v>
      </c>
      <c r="I6" s="112">
        <v>91</v>
      </c>
      <c r="J6" s="106">
        <v>5</v>
      </c>
      <c r="K6" s="105">
        <f t="shared" ref="K6:K11" si="2">SUM(L6:M6)</f>
        <v>188</v>
      </c>
      <c r="L6" s="106">
        <v>96</v>
      </c>
      <c r="M6" s="120">
        <v>92</v>
      </c>
      <c r="N6" s="112">
        <v>4</v>
      </c>
      <c r="O6" s="105">
        <v>20</v>
      </c>
      <c r="P6" s="173"/>
      <c r="Q6" s="174"/>
      <c r="R6" s="106">
        <f>SUM(B6,F6,J6,N6)</f>
        <v>19</v>
      </c>
      <c r="S6" s="105">
        <f t="shared" ref="S6:S11" si="3">SUM(T6:U6)</f>
        <v>550</v>
      </c>
      <c r="T6" s="106">
        <f t="shared" ref="T6:U11" si="4">D6+H6+L6</f>
        <v>273</v>
      </c>
      <c r="U6" s="112">
        <f t="shared" si="4"/>
        <v>277</v>
      </c>
    </row>
    <row r="7" spans="1:21" s="89" customFormat="1" ht="22.95" customHeight="1" x14ac:dyDescent="0.2">
      <c r="A7" s="118" t="s">
        <v>255</v>
      </c>
      <c r="B7" s="113">
        <v>6</v>
      </c>
      <c r="C7" s="107">
        <f t="shared" si="0"/>
        <v>184</v>
      </c>
      <c r="D7" s="108">
        <v>96</v>
      </c>
      <c r="E7" s="113">
        <v>88</v>
      </c>
      <c r="F7" s="113">
        <v>5</v>
      </c>
      <c r="G7" s="107">
        <f t="shared" si="1"/>
        <v>182</v>
      </c>
      <c r="H7" s="108">
        <v>89</v>
      </c>
      <c r="I7" s="113">
        <v>93</v>
      </c>
      <c r="J7" s="108">
        <v>5</v>
      </c>
      <c r="K7" s="107">
        <f t="shared" si="2"/>
        <v>181</v>
      </c>
      <c r="L7" s="108">
        <v>89</v>
      </c>
      <c r="M7" s="121">
        <v>92</v>
      </c>
      <c r="N7" s="113">
        <v>5</v>
      </c>
      <c r="O7" s="107">
        <f t="shared" ref="O7:O11" si="5">SUM(P7:Q7)</f>
        <v>19</v>
      </c>
      <c r="P7" s="108">
        <v>14</v>
      </c>
      <c r="Q7" s="113">
        <v>5</v>
      </c>
      <c r="R7" s="108">
        <f t="shared" ref="R7:R11" si="6">SUM(B7,F7,J7,N7)</f>
        <v>21</v>
      </c>
      <c r="S7" s="107">
        <f t="shared" si="3"/>
        <v>547</v>
      </c>
      <c r="T7" s="108">
        <f t="shared" si="4"/>
        <v>274</v>
      </c>
      <c r="U7" s="113">
        <f t="shared" si="4"/>
        <v>273</v>
      </c>
    </row>
    <row r="8" spans="1:21" s="89" customFormat="1" ht="22.95" customHeight="1" x14ac:dyDescent="0.2">
      <c r="A8" s="118" t="s">
        <v>256</v>
      </c>
      <c r="B8" s="113">
        <v>6</v>
      </c>
      <c r="C8" s="107">
        <f t="shared" si="0"/>
        <v>191</v>
      </c>
      <c r="D8" s="108">
        <v>98</v>
      </c>
      <c r="E8" s="113">
        <v>93</v>
      </c>
      <c r="F8" s="113">
        <v>5</v>
      </c>
      <c r="G8" s="107">
        <f t="shared" si="1"/>
        <v>186</v>
      </c>
      <c r="H8" s="108">
        <v>97</v>
      </c>
      <c r="I8" s="113">
        <v>89</v>
      </c>
      <c r="J8" s="108">
        <v>5</v>
      </c>
      <c r="K8" s="107">
        <f t="shared" si="2"/>
        <v>183</v>
      </c>
      <c r="L8" s="108">
        <v>91</v>
      </c>
      <c r="M8" s="121">
        <v>92</v>
      </c>
      <c r="N8" s="113">
        <v>5</v>
      </c>
      <c r="O8" s="107">
        <f t="shared" si="5"/>
        <v>20</v>
      </c>
      <c r="P8" s="108">
        <v>17</v>
      </c>
      <c r="Q8" s="113">
        <v>3</v>
      </c>
      <c r="R8" s="108">
        <f t="shared" si="6"/>
        <v>21</v>
      </c>
      <c r="S8" s="107">
        <f t="shared" si="3"/>
        <v>560</v>
      </c>
      <c r="T8" s="108">
        <f t="shared" si="4"/>
        <v>286</v>
      </c>
      <c r="U8" s="113">
        <f t="shared" si="4"/>
        <v>274</v>
      </c>
    </row>
    <row r="9" spans="1:21" s="89" customFormat="1" ht="22.95" customHeight="1" x14ac:dyDescent="0.2">
      <c r="A9" s="118" t="s">
        <v>257</v>
      </c>
      <c r="B9" s="113">
        <v>5</v>
      </c>
      <c r="C9" s="107">
        <f t="shared" si="0"/>
        <v>172</v>
      </c>
      <c r="D9" s="108">
        <v>90</v>
      </c>
      <c r="E9" s="113">
        <v>82</v>
      </c>
      <c r="F9" s="113">
        <v>5</v>
      </c>
      <c r="G9" s="107">
        <f t="shared" si="1"/>
        <v>191</v>
      </c>
      <c r="H9" s="108">
        <v>98</v>
      </c>
      <c r="I9" s="113">
        <v>93</v>
      </c>
      <c r="J9" s="108">
        <v>5</v>
      </c>
      <c r="K9" s="107">
        <f t="shared" si="2"/>
        <v>186</v>
      </c>
      <c r="L9" s="108">
        <v>97</v>
      </c>
      <c r="M9" s="121">
        <v>89</v>
      </c>
      <c r="N9" s="113">
        <v>6</v>
      </c>
      <c r="O9" s="107">
        <f t="shared" si="5"/>
        <v>27</v>
      </c>
      <c r="P9" s="108">
        <v>24</v>
      </c>
      <c r="Q9" s="113">
        <v>3</v>
      </c>
      <c r="R9" s="108">
        <f t="shared" si="6"/>
        <v>21</v>
      </c>
      <c r="S9" s="107">
        <f t="shared" si="3"/>
        <v>549</v>
      </c>
      <c r="T9" s="108">
        <f t="shared" si="4"/>
        <v>285</v>
      </c>
      <c r="U9" s="113">
        <f t="shared" si="4"/>
        <v>264</v>
      </c>
    </row>
    <row r="10" spans="1:21" s="89" customFormat="1" ht="22.95" customHeight="1" x14ac:dyDescent="0.2">
      <c r="A10" s="118" t="s">
        <v>258</v>
      </c>
      <c r="B10" s="113">
        <v>5</v>
      </c>
      <c r="C10" s="107">
        <f t="shared" si="0"/>
        <v>166</v>
      </c>
      <c r="D10" s="108">
        <v>92</v>
      </c>
      <c r="E10" s="113">
        <v>74</v>
      </c>
      <c r="F10" s="113">
        <v>5</v>
      </c>
      <c r="G10" s="107">
        <f t="shared" si="1"/>
        <v>170</v>
      </c>
      <c r="H10" s="108">
        <v>92</v>
      </c>
      <c r="I10" s="113">
        <v>78</v>
      </c>
      <c r="J10" s="108">
        <v>5</v>
      </c>
      <c r="K10" s="107">
        <f t="shared" si="2"/>
        <v>192</v>
      </c>
      <c r="L10" s="108">
        <v>99</v>
      </c>
      <c r="M10" s="121">
        <v>93</v>
      </c>
      <c r="N10" s="113">
        <v>6</v>
      </c>
      <c r="O10" s="107">
        <f t="shared" si="5"/>
        <v>32</v>
      </c>
      <c r="P10" s="108">
        <v>27</v>
      </c>
      <c r="Q10" s="113">
        <v>5</v>
      </c>
      <c r="R10" s="108">
        <f t="shared" si="6"/>
        <v>21</v>
      </c>
      <c r="S10" s="107">
        <f t="shared" si="3"/>
        <v>528</v>
      </c>
      <c r="T10" s="108">
        <f t="shared" si="4"/>
        <v>283</v>
      </c>
      <c r="U10" s="113">
        <f t="shared" si="4"/>
        <v>245</v>
      </c>
    </row>
    <row r="11" spans="1:21" s="89" customFormat="1" ht="22.95" customHeight="1" x14ac:dyDescent="0.2">
      <c r="A11" s="119" t="s">
        <v>259</v>
      </c>
      <c r="B11" s="116">
        <v>6</v>
      </c>
      <c r="C11" s="114">
        <f t="shared" si="0"/>
        <v>189</v>
      </c>
      <c r="D11" s="115">
        <v>85</v>
      </c>
      <c r="E11" s="116">
        <v>104</v>
      </c>
      <c r="F11" s="116">
        <v>5</v>
      </c>
      <c r="G11" s="114">
        <f t="shared" si="1"/>
        <v>168</v>
      </c>
      <c r="H11" s="115">
        <v>94</v>
      </c>
      <c r="I11" s="116">
        <v>74</v>
      </c>
      <c r="J11" s="115">
        <v>5</v>
      </c>
      <c r="K11" s="114">
        <f t="shared" si="2"/>
        <v>170</v>
      </c>
      <c r="L11" s="115">
        <v>90</v>
      </c>
      <c r="M11" s="122">
        <v>80</v>
      </c>
      <c r="N11" s="116">
        <v>7</v>
      </c>
      <c r="O11" s="114">
        <f t="shared" si="5"/>
        <v>31</v>
      </c>
      <c r="P11" s="115">
        <v>22</v>
      </c>
      <c r="Q11" s="116">
        <v>9</v>
      </c>
      <c r="R11" s="115">
        <f t="shared" si="6"/>
        <v>23</v>
      </c>
      <c r="S11" s="114">
        <f t="shared" si="3"/>
        <v>527</v>
      </c>
      <c r="T11" s="115">
        <f t="shared" si="4"/>
        <v>269</v>
      </c>
      <c r="U11" s="116">
        <f t="shared" si="4"/>
        <v>258</v>
      </c>
    </row>
    <row r="12" spans="1:21" ht="15.6" customHeight="1" x14ac:dyDescent="0.2">
      <c r="A12" s="138" t="s">
        <v>356</v>
      </c>
      <c r="U12" s="239" t="s">
        <v>260</v>
      </c>
    </row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</sheetData>
  <mergeCells count="17">
    <mergeCell ref="O4:Q4"/>
    <mergeCell ref="R4:R5"/>
    <mergeCell ref="A1:S1"/>
    <mergeCell ref="A3:A5"/>
    <mergeCell ref="B3:E3"/>
    <mergeCell ref="F3:I3"/>
    <mergeCell ref="J3:M3"/>
    <mergeCell ref="N3:Q3"/>
    <mergeCell ref="R3:U3"/>
    <mergeCell ref="B4:B5"/>
    <mergeCell ref="C4:E4"/>
    <mergeCell ref="F4:F5"/>
    <mergeCell ref="S4:U4"/>
    <mergeCell ref="G4:I4"/>
    <mergeCell ref="J4:J5"/>
    <mergeCell ref="K4:M4"/>
    <mergeCell ref="N4:N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DFBEA-E020-4771-BF1C-1508223EA8AF}">
  <dimension ref="A1:K17"/>
  <sheetViews>
    <sheetView view="pageBreakPreview" zoomScaleNormal="115" zoomScaleSheetLayoutView="100" workbookViewId="0">
      <selection activeCell="K13" sqref="K13"/>
    </sheetView>
  </sheetViews>
  <sheetFormatPr defaultColWidth="11.77734375" defaultRowHeight="13.2" x14ac:dyDescent="0.2"/>
  <cols>
    <col min="1" max="1" width="11.77734375" style="1"/>
    <col min="2" max="9" width="7.33203125" style="1" customWidth="1"/>
    <col min="10" max="10" width="7.77734375" style="1" customWidth="1"/>
    <col min="11" max="11" width="8.33203125" style="1" customWidth="1"/>
    <col min="12" max="16384" width="11.77734375" style="1"/>
  </cols>
  <sheetData>
    <row r="1" spans="1:11" ht="27.6" customHeight="1" x14ac:dyDescent="0.2">
      <c r="A1" s="217" t="s">
        <v>203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6.2" customHeight="1" x14ac:dyDescent="0.2">
      <c r="K2" s="2" t="s">
        <v>204</v>
      </c>
    </row>
    <row r="3" spans="1:11" ht="22.05" customHeight="1" x14ac:dyDescent="0.2">
      <c r="A3" s="218" t="s">
        <v>205</v>
      </c>
      <c r="B3" s="216" t="s">
        <v>206</v>
      </c>
      <c r="C3" s="216"/>
      <c r="D3" s="216"/>
      <c r="E3" s="216" t="s">
        <v>207</v>
      </c>
      <c r="F3" s="216" t="s">
        <v>208</v>
      </c>
      <c r="G3" s="216" t="s">
        <v>209</v>
      </c>
      <c r="H3" s="216"/>
      <c r="I3" s="216"/>
      <c r="J3" s="221" t="s">
        <v>233</v>
      </c>
      <c r="K3" s="221" t="s">
        <v>232</v>
      </c>
    </row>
    <row r="4" spans="1:11" ht="22.05" customHeight="1" x14ac:dyDescent="0.2">
      <c r="A4" s="219"/>
      <c r="B4" s="216" t="s">
        <v>210</v>
      </c>
      <c r="C4" s="216" t="s">
        <v>211</v>
      </c>
      <c r="D4" s="216" t="s">
        <v>212</v>
      </c>
      <c r="E4" s="216"/>
      <c r="F4" s="216"/>
      <c r="G4" s="216" t="s">
        <v>210</v>
      </c>
      <c r="H4" s="216" t="s">
        <v>211</v>
      </c>
      <c r="I4" s="216" t="s">
        <v>212</v>
      </c>
      <c r="J4" s="222"/>
      <c r="K4" s="222"/>
    </row>
    <row r="5" spans="1:11" ht="22.05" customHeight="1" x14ac:dyDescent="0.2">
      <c r="A5" s="220"/>
      <c r="B5" s="216"/>
      <c r="C5" s="216"/>
      <c r="D5" s="216"/>
      <c r="E5" s="216"/>
      <c r="F5" s="216"/>
      <c r="G5" s="216"/>
      <c r="H5" s="216"/>
      <c r="I5" s="216"/>
      <c r="J5" s="223"/>
      <c r="K5" s="223"/>
    </row>
    <row r="6" spans="1:11" ht="22.05" customHeight="1" x14ac:dyDescent="0.2">
      <c r="A6" s="4" t="s">
        <v>213</v>
      </c>
      <c r="B6" s="5">
        <f>SUM(C6:D6)</f>
        <v>57</v>
      </c>
      <c r="C6" s="5">
        <v>21</v>
      </c>
      <c r="D6" s="5">
        <v>36</v>
      </c>
      <c r="E6" s="5">
        <v>10</v>
      </c>
      <c r="F6" s="5">
        <v>21</v>
      </c>
      <c r="G6" s="5">
        <f t="shared" ref="G6:G12" si="0">H6+I6</f>
        <v>833</v>
      </c>
      <c r="H6" s="5">
        <v>414</v>
      </c>
      <c r="I6" s="5">
        <v>419</v>
      </c>
      <c r="J6" s="6">
        <f>G6/F6</f>
        <v>39.666666666666664</v>
      </c>
      <c r="K6" s="6">
        <f>G6/B6</f>
        <v>14.614035087719298</v>
      </c>
    </row>
    <row r="7" spans="1:11" ht="22.05" customHeight="1" x14ac:dyDescent="0.2">
      <c r="A7" s="4" t="s">
        <v>214</v>
      </c>
      <c r="B7" s="5">
        <f t="shared" ref="B7:B12" si="1">SUM(C7:D7)</f>
        <v>53</v>
      </c>
      <c r="C7" s="5">
        <v>21</v>
      </c>
      <c r="D7" s="5">
        <v>32</v>
      </c>
      <c r="E7" s="5">
        <v>10</v>
      </c>
      <c r="F7" s="5">
        <v>21</v>
      </c>
      <c r="G7" s="5">
        <f t="shared" si="0"/>
        <v>829</v>
      </c>
      <c r="H7" s="5">
        <v>412</v>
      </c>
      <c r="I7" s="5">
        <v>417</v>
      </c>
      <c r="J7" s="6">
        <f t="shared" ref="J7:J12" si="2">G7/F7</f>
        <v>39.476190476190474</v>
      </c>
      <c r="K7" s="6">
        <f t="shared" ref="K7:K12" si="3">G7/B7</f>
        <v>15.641509433962264</v>
      </c>
    </row>
    <row r="8" spans="1:11" ht="22.05" customHeight="1" x14ac:dyDescent="0.2">
      <c r="A8" s="4" t="s">
        <v>215</v>
      </c>
      <c r="B8" s="5">
        <f t="shared" si="1"/>
        <v>57</v>
      </c>
      <c r="C8" s="5">
        <v>23</v>
      </c>
      <c r="D8" s="5">
        <v>34</v>
      </c>
      <c r="E8" s="5">
        <v>10</v>
      </c>
      <c r="F8" s="5">
        <v>21</v>
      </c>
      <c r="G8" s="5">
        <f t="shared" si="0"/>
        <v>828</v>
      </c>
      <c r="H8" s="5">
        <v>407</v>
      </c>
      <c r="I8" s="5">
        <v>421</v>
      </c>
      <c r="J8" s="6">
        <f t="shared" si="2"/>
        <v>39.428571428571431</v>
      </c>
      <c r="K8" s="6">
        <f t="shared" si="3"/>
        <v>14.526315789473685</v>
      </c>
    </row>
    <row r="9" spans="1:11" ht="22.05" customHeight="1" x14ac:dyDescent="0.2">
      <c r="A9" s="4" t="s">
        <v>216</v>
      </c>
      <c r="B9" s="5">
        <f t="shared" si="1"/>
        <v>53</v>
      </c>
      <c r="C9" s="5">
        <v>19</v>
      </c>
      <c r="D9" s="5">
        <v>34</v>
      </c>
      <c r="E9" s="5">
        <v>11</v>
      </c>
      <c r="F9" s="5">
        <v>21</v>
      </c>
      <c r="G9" s="5">
        <f t="shared" si="0"/>
        <v>826</v>
      </c>
      <c r="H9" s="5">
        <v>423</v>
      </c>
      <c r="I9" s="5">
        <v>403</v>
      </c>
      <c r="J9" s="6">
        <f t="shared" si="2"/>
        <v>39.333333333333336</v>
      </c>
      <c r="K9" s="6">
        <f t="shared" si="3"/>
        <v>15.584905660377359</v>
      </c>
    </row>
    <row r="10" spans="1:11" ht="22.05" customHeight="1" x14ac:dyDescent="0.2">
      <c r="A10" s="4" t="s">
        <v>217</v>
      </c>
      <c r="B10" s="5">
        <f t="shared" si="1"/>
        <v>52</v>
      </c>
      <c r="C10" s="5">
        <v>18</v>
      </c>
      <c r="D10" s="5">
        <v>34</v>
      </c>
      <c r="E10" s="5">
        <v>10</v>
      </c>
      <c r="F10" s="5">
        <v>21</v>
      </c>
      <c r="G10" s="5">
        <f t="shared" si="0"/>
        <v>824</v>
      </c>
      <c r="H10" s="5">
        <v>420</v>
      </c>
      <c r="I10" s="5">
        <v>404</v>
      </c>
      <c r="J10" s="6">
        <f t="shared" si="2"/>
        <v>39.238095238095241</v>
      </c>
      <c r="K10" s="6">
        <f t="shared" si="3"/>
        <v>15.846153846153847</v>
      </c>
    </row>
    <row r="11" spans="1:11" ht="22.05" customHeight="1" x14ac:dyDescent="0.2">
      <c r="A11" s="4" t="s">
        <v>218</v>
      </c>
      <c r="B11" s="5">
        <f t="shared" si="1"/>
        <v>55</v>
      </c>
      <c r="C11" s="5">
        <v>27</v>
      </c>
      <c r="D11" s="5">
        <v>28</v>
      </c>
      <c r="E11" s="5">
        <v>11</v>
      </c>
      <c r="F11" s="5">
        <v>21</v>
      </c>
      <c r="G11" s="5">
        <f t="shared" si="0"/>
        <v>821</v>
      </c>
      <c r="H11" s="5">
        <v>407</v>
      </c>
      <c r="I11" s="5">
        <v>414</v>
      </c>
      <c r="J11" s="6">
        <f t="shared" si="2"/>
        <v>39.095238095238095</v>
      </c>
      <c r="K11" s="6">
        <f t="shared" si="3"/>
        <v>14.927272727272728</v>
      </c>
    </row>
    <row r="12" spans="1:11" ht="22.05" customHeight="1" x14ac:dyDescent="0.2">
      <c r="A12" s="7" t="s">
        <v>229</v>
      </c>
      <c r="B12" s="8">
        <f t="shared" si="1"/>
        <v>60</v>
      </c>
      <c r="C12" s="8">
        <v>28</v>
      </c>
      <c r="D12" s="8">
        <v>32</v>
      </c>
      <c r="E12" s="8">
        <v>11</v>
      </c>
      <c r="F12" s="8">
        <v>21</v>
      </c>
      <c r="G12" s="8">
        <f t="shared" si="0"/>
        <v>821</v>
      </c>
      <c r="H12" s="8">
        <v>401</v>
      </c>
      <c r="I12" s="8">
        <v>420</v>
      </c>
      <c r="J12" s="9">
        <f t="shared" si="2"/>
        <v>39.095238095238095</v>
      </c>
      <c r="K12" s="9">
        <f t="shared" si="3"/>
        <v>13.683333333333334</v>
      </c>
    </row>
    <row r="13" spans="1:11" ht="14.4" customHeight="1" x14ac:dyDescent="0.2">
      <c r="J13" s="10"/>
      <c r="K13" s="2" t="s">
        <v>219</v>
      </c>
    </row>
    <row r="14" spans="1:11" ht="15" customHeight="1" x14ac:dyDescent="0.2">
      <c r="A14" s="13" t="s">
        <v>230</v>
      </c>
    </row>
    <row r="15" spans="1:11" ht="15" customHeight="1" x14ac:dyDescent="0.2">
      <c r="A15" s="11" t="s">
        <v>231</v>
      </c>
    </row>
    <row r="17" spans="3:3" x14ac:dyDescent="0.2">
      <c r="C17" s="12"/>
    </row>
  </sheetData>
  <mergeCells count="14">
    <mergeCell ref="H4:H5"/>
    <mergeCell ref="I4:I5"/>
    <mergeCell ref="A1:K1"/>
    <mergeCell ref="A3:A5"/>
    <mergeCell ref="B3:D3"/>
    <mergeCell ref="E3:E5"/>
    <mergeCell ref="F3:F5"/>
    <mergeCell ref="G3:I3"/>
    <mergeCell ref="B4:B5"/>
    <mergeCell ref="C4:C5"/>
    <mergeCell ref="D4:D5"/>
    <mergeCell ref="G4:G5"/>
    <mergeCell ref="K3:K5"/>
    <mergeCell ref="J3:J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C1B7-4832-4C7F-B846-6FC90E5246C0}">
  <dimension ref="A1:R16"/>
  <sheetViews>
    <sheetView view="pageBreakPreview" zoomScaleNormal="75" zoomScaleSheetLayoutView="100" workbookViewId="0">
      <selection activeCell="Q12" sqref="Q12"/>
    </sheetView>
  </sheetViews>
  <sheetFormatPr defaultRowHeight="27" customHeight="1" x14ac:dyDescent="0.2"/>
  <cols>
    <col min="1" max="1" width="10" style="1" customWidth="1"/>
    <col min="2" max="17" width="7.5546875" style="1" customWidth="1"/>
    <col min="18" max="256" width="8.88671875" style="1"/>
    <col min="257" max="257" width="10" style="1" customWidth="1"/>
    <col min="258" max="265" width="7.44140625" style="1" customWidth="1"/>
    <col min="266" max="512" width="8.88671875" style="1"/>
    <col min="513" max="513" width="10" style="1" customWidth="1"/>
    <col min="514" max="521" width="7.44140625" style="1" customWidth="1"/>
    <col min="522" max="768" width="8.88671875" style="1"/>
    <col min="769" max="769" width="10" style="1" customWidth="1"/>
    <col min="770" max="777" width="7.44140625" style="1" customWidth="1"/>
    <col min="778" max="1024" width="8.88671875" style="1"/>
    <col min="1025" max="1025" width="10" style="1" customWidth="1"/>
    <col min="1026" max="1033" width="7.44140625" style="1" customWidth="1"/>
    <col min="1034" max="1280" width="8.88671875" style="1"/>
    <col min="1281" max="1281" width="10" style="1" customWidth="1"/>
    <col min="1282" max="1289" width="7.44140625" style="1" customWidth="1"/>
    <col min="1290" max="1536" width="8.88671875" style="1"/>
    <col min="1537" max="1537" width="10" style="1" customWidth="1"/>
    <col min="1538" max="1545" width="7.44140625" style="1" customWidth="1"/>
    <col min="1546" max="1792" width="8.88671875" style="1"/>
    <col min="1793" max="1793" width="10" style="1" customWidth="1"/>
    <col min="1794" max="1801" width="7.44140625" style="1" customWidth="1"/>
    <col min="1802" max="2048" width="8.88671875" style="1"/>
    <col min="2049" max="2049" width="10" style="1" customWidth="1"/>
    <col min="2050" max="2057" width="7.44140625" style="1" customWidth="1"/>
    <col min="2058" max="2304" width="8.88671875" style="1"/>
    <col min="2305" max="2305" width="10" style="1" customWidth="1"/>
    <col min="2306" max="2313" width="7.44140625" style="1" customWidth="1"/>
    <col min="2314" max="2560" width="8.88671875" style="1"/>
    <col min="2561" max="2561" width="10" style="1" customWidth="1"/>
    <col min="2562" max="2569" width="7.44140625" style="1" customWidth="1"/>
    <col min="2570" max="2816" width="8.88671875" style="1"/>
    <col min="2817" max="2817" width="10" style="1" customWidth="1"/>
    <col min="2818" max="2825" width="7.44140625" style="1" customWidth="1"/>
    <col min="2826" max="3072" width="8.88671875" style="1"/>
    <col min="3073" max="3073" width="10" style="1" customWidth="1"/>
    <col min="3074" max="3081" width="7.44140625" style="1" customWidth="1"/>
    <col min="3082" max="3328" width="8.88671875" style="1"/>
    <col min="3329" max="3329" width="10" style="1" customWidth="1"/>
    <col min="3330" max="3337" width="7.44140625" style="1" customWidth="1"/>
    <col min="3338" max="3584" width="8.88671875" style="1"/>
    <col min="3585" max="3585" width="10" style="1" customWidth="1"/>
    <col min="3586" max="3593" width="7.44140625" style="1" customWidth="1"/>
    <col min="3594" max="3840" width="8.88671875" style="1"/>
    <col min="3841" max="3841" width="10" style="1" customWidth="1"/>
    <col min="3842" max="3849" width="7.44140625" style="1" customWidth="1"/>
    <col min="3850" max="4096" width="8.88671875" style="1"/>
    <col min="4097" max="4097" width="10" style="1" customWidth="1"/>
    <col min="4098" max="4105" width="7.44140625" style="1" customWidth="1"/>
    <col min="4106" max="4352" width="8.88671875" style="1"/>
    <col min="4353" max="4353" width="10" style="1" customWidth="1"/>
    <col min="4354" max="4361" width="7.44140625" style="1" customWidth="1"/>
    <col min="4362" max="4608" width="8.88671875" style="1"/>
    <col min="4609" max="4609" width="10" style="1" customWidth="1"/>
    <col min="4610" max="4617" width="7.44140625" style="1" customWidth="1"/>
    <col min="4618" max="4864" width="8.88671875" style="1"/>
    <col min="4865" max="4865" width="10" style="1" customWidth="1"/>
    <col min="4866" max="4873" width="7.44140625" style="1" customWidth="1"/>
    <col min="4874" max="5120" width="8.88671875" style="1"/>
    <col min="5121" max="5121" width="10" style="1" customWidth="1"/>
    <col min="5122" max="5129" width="7.44140625" style="1" customWidth="1"/>
    <col min="5130" max="5376" width="8.88671875" style="1"/>
    <col min="5377" max="5377" width="10" style="1" customWidth="1"/>
    <col min="5378" max="5385" width="7.44140625" style="1" customWidth="1"/>
    <col min="5386" max="5632" width="8.88671875" style="1"/>
    <col min="5633" max="5633" width="10" style="1" customWidth="1"/>
    <col min="5634" max="5641" width="7.44140625" style="1" customWidth="1"/>
    <col min="5642" max="5888" width="8.88671875" style="1"/>
    <col min="5889" max="5889" width="10" style="1" customWidth="1"/>
    <col min="5890" max="5897" width="7.44140625" style="1" customWidth="1"/>
    <col min="5898" max="6144" width="8.88671875" style="1"/>
    <col min="6145" max="6145" width="10" style="1" customWidth="1"/>
    <col min="6146" max="6153" width="7.44140625" style="1" customWidth="1"/>
    <col min="6154" max="6400" width="8.88671875" style="1"/>
    <col min="6401" max="6401" width="10" style="1" customWidth="1"/>
    <col min="6402" max="6409" width="7.44140625" style="1" customWidth="1"/>
    <col min="6410" max="6656" width="8.88671875" style="1"/>
    <col min="6657" max="6657" width="10" style="1" customWidth="1"/>
    <col min="6658" max="6665" width="7.44140625" style="1" customWidth="1"/>
    <col min="6666" max="6912" width="8.88671875" style="1"/>
    <col min="6913" max="6913" width="10" style="1" customWidth="1"/>
    <col min="6914" max="6921" width="7.44140625" style="1" customWidth="1"/>
    <col min="6922" max="7168" width="8.88671875" style="1"/>
    <col min="7169" max="7169" width="10" style="1" customWidth="1"/>
    <col min="7170" max="7177" width="7.44140625" style="1" customWidth="1"/>
    <col min="7178" max="7424" width="8.88671875" style="1"/>
    <col min="7425" max="7425" width="10" style="1" customWidth="1"/>
    <col min="7426" max="7433" width="7.44140625" style="1" customWidth="1"/>
    <col min="7434" max="7680" width="8.88671875" style="1"/>
    <col min="7681" max="7681" width="10" style="1" customWidth="1"/>
    <col min="7682" max="7689" width="7.44140625" style="1" customWidth="1"/>
    <col min="7690" max="7936" width="8.88671875" style="1"/>
    <col min="7937" max="7937" width="10" style="1" customWidth="1"/>
    <col min="7938" max="7945" width="7.44140625" style="1" customWidth="1"/>
    <col min="7946" max="8192" width="8.88671875" style="1"/>
    <col min="8193" max="8193" width="10" style="1" customWidth="1"/>
    <col min="8194" max="8201" width="7.44140625" style="1" customWidth="1"/>
    <col min="8202" max="8448" width="8.88671875" style="1"/>
    <col min="8449" max="8449" width="10" style="1" customWidth="1"/>
    <col min="8450" max="8457" width="7.44140625" style="1" customWidth="1"/>
    <col min="8458" max="8704" width="8.88671875" style="1"/>
    <col min="8705" max="8705" width="10" style="1" customWidth="1"/>
    <col min="8706" max="8713" width="7.44140625" style="1" customWidth="1"/>
    <col min="8714" max="8960" width="8.88671875" style="1"/>
    <col min="8961" max="8961" width="10" style="1" customWidth="1"/>
    <col min="8962" max="8969" width="7.44140625" style="1" customWidth="1"/>
    <col min="8970" max="9216" width="8.88671875" style="1"/>
    <col min="9217" max="9217" width="10" style="1" customWidth="1"/>
    <col min="9218" max="9225" width="7.44140625" style="1" customWidth="1"/>
    <col min="9226" max="9472" width="8.88671875" style="1"/>
    <col min="9473" max="9473" width="10" style="1" customWidth="1"/>
    <col min="9474" max="9481" width="7.44140625" style="1" customWidth="1"/>
    <col min="9482" max="9728" width="8.88671875" style="1"/>
    <col min="9729" max="9729" width="10" style="1" customWidth="1"/>
    <col min="9730" max="9737" width="7.44140625" style="1" customWidth="1"/>
    <col min="9738" max="9984" width="8.88671875" style="1"/>
    <col min="9985" max="9985" width="10" style="1" customWidth="1"/>
    <col min="9986" max="9993" width="7.44140625" style="1" customWidth="1"/>
    <col min="9994" max="10240" width="8.88671875" style="1"/>
    <col min="10241" max="10241" width="10" style="1" customWidth="1"/>
    <col min="10242" max="10249" width="7.44140625" style="1" customWidth="1"/>
    <col min="10250" max="10496" width="8.88671875" style="1"/>
    <col min="10497" max="10497" width="10" style="1" customWidth="1"/>
    <col min="10498" max="10505" width="7.44140625" style="1" customWidth="1"/>
    <col min="10506" max="10752" width="8.88671875" style="1"/>
    <col min="10753" max="10753" width="10" style="1" customWidth="1"/>
    <col min="10754" max="10761" width="7.44140625" style="1" customWidth="1"/>
    <col min="10762" max="11008" width="8.88671875" style="1"/>
    <col min="11009" max="11009" width="10" style="1" customWidth="1"/>
    <col min="11010" max="11017" width="7.44140625" style="1" customWidth="1"/>
    <col min="11018" max="11264" width="8.88671875" style="1"/>
    <col min="11265" max="11265" width="10" style="1" customWidth="1"/>
    <col min="11266" max="11273" width="7.44140625" style="1" customWidth="1"/>
    <col min="11274" max="11520" width="8.88671875" style="1"/>
    <col min="11521" max="11521" width="10" style="1" customWidth="1"/>
    <col min="11522" max="11529" width="7.44140625" style="1" customWidth="1"/>
    <col min="11530" max="11776" width="8.88671875" style="1"/>
    <col min="11777" max="11777" width="10" style="1" customWidth="1"/>
    <col min="11778" max="11785" width="7.44140625" style="1" customWidth="1"/>
    <col min="11786" max="12032" width="8.88671875" style="1"/>
    <col min="12033" max="12033" width="10" style="1" customWidth="1"/>
    <col min="12034" max="12041" width="7.44140625" style="1" customWidth="1"/>
    <col min="12042" max="12288" width="8.88671875" style="1"/>
    <col min="12289" max="12289" width="10" style="1" customWidth="1"/>
    <col min="12290" max="12297" width="7.44140625" style="1" customWidth="1"/>
    <col min="12298" max="12544" width="8.88671875" style="1"/>
    <col min="12545" max="12545" width="10" style="1" customWidth="1"/>
    <col min="12546" max="12553" width="7.44140625" style="1" customWidth="1"/>
    <col min="12554" max="12800" width="8.88671875" style="1"/>
    <col min="12801" max="12801" width="10" style="1" customWidth="1"/>
    <col min="12802" max="12809" width="7.44140625" style="1" customWidth="1"/>
    <col min="12810" max="13056" width="8.88671875" style="1"/>
    <col min="13057" max="13057" width="10" style="1" customWidth="1"/>
    <col min="13058" max="13065" width="7.44140625" style="1" customWidth="1"/>
    <col min="13066" max="13312" width="8.88671875" style="1"/>
    <col min="13313" max="13313" width="10" style="1" customWidth="1"/>
    <col min="13314" max="13321" width="7.44140625" style="1" customWidth="1"/>
    <col min="13322" max="13568" width="8.88671875" style="1"/>
    <col min="13569" max="13569" width="10" style="1" customWidth="1"/>
    <col min="13570" max="13577" width="7.44140625" style="1" customWidth="1"/>
    <col min="13578" max="13824" width="8.88671875" style="1"/>
    <col min="13825" max="13825" width="10" style="1" customWidth="1"/>
    <col min="13826" max="13833" width="7.44140625" style="1" customWidth="1"/>
    <col min="13834" max="14080" width="8.88671875" style="1"/>
    <col min="14081" max="14081" width="10" style="1" customWidth="1"/>
    <col min="14082" max="14089" width="7.44140625" style="1" customWidth="1"/>
    <col min="14090" max="14336" width="8.88671875" style="1"/>
    <col min="14337" max="14337" width="10" style="1" customWidth="1"/>
    <col min="14338" max="14345" width="7.44140625" style="1" customWidth="1"/>
    <col min="14346" max="14592" width="8.88671875" style="1"/>
    <col min="14593" max="14593" width="10" style="1" customWidth="1"/>
    <col min="14594" max="14601" width="7.44140625" style="1" customWidth="1"/>
    <col min="14602" max="14848" width="8.88671875" style="1"/>
    <col min="14849" max="14849" width="10" style="1" customWidth="1"/>
    <col min="14850" max="14857" width="7.44140625" style="1" customWidth="1"/>
    <col min="14858" max="15104" width="8.88671875" style="1"/>
    <col min="15105" max="15105" width="10" style="1" customWidth="1"/>
    <col min="15106" max="15113" width="7.44140625" style="1" customWidth="1"/>
    <col min="15114" max="15360" width="8.88671875" style="1"/>
    <col min="15361" max="15361" width="10" style="1" customWidth="1"/>
    <col min="15362" max="15369" width="7.44140625" style="1" customWidth="1"/>
    <col min="15370" max="15616" width="8.88671875" style="1"/>
    <col min="15617" max="15617" width="10" style="1" customWidth="1"/>
    <col min="15618" max="15625" width="7.44140625" style="1" customWidth="1"/>
    <col min="15626" max="15872" width="8.88671875" style="1"/>
    <col min="15873" max="15873" width="10" style="1" customWidth="1"/>
    <col min="15874" max="15881" width="7.44140625" style="1" customWidth="1"/>
    <col min="15882" max="16128" width="8.88671875" style="1"/>
    <col min="16129" max="16129" width="10" style="1" customWidth="1"/>
    <col min="16130" max="16137" width="7.44140625" style="1" customWidth="1"/>
    <col min="16138" max="16384" width="8.88671875" style="1"/>
  </cols>
  <sheetData>
    <row r="1" spans="1:18" ht="27" customHeight="1" x14ac:dyDescent="0.2">
      <c r="A1" s="217" t="s">
        <v>220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</row>
    <row r="2" spans="1:18" ht="17.399999999999999" customHeight="1" x14ac:dyDescent="0.2">
      <c r="A2" s="12"/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 t="s">
        <v>204</v>
      </c>
    </row>
    <row r="3" spans="1:18" ht="22.05" customHeight="1" x14ac:dyDescent="0.2">
      <c r="A3" s="224" t="s">
        <v>205</v>
      </c>
      <c r="B3" s="224" t="s">
        <v>221</v>
      </c>
      <c r="C3" s="224"/>
      <c r="D3" s="224"/>
      <c r="E3" s="224"/>
      <c r="F3" s="224" t="s">
        <v>222</v>
      </c>
      <c r="G3" s="224"/>
      <c r="H3" s="224"/>
      <c r="I3" s="224"/>
      <c r="J3" s="224" t="s">
        <v>223</v>
      </c>
      <c r="K3" s="224"/>
      <c r="L3" s="224"/>
      <c r="M3" s="224"/>
      <c r="N3" s="224" t="s">
        <v>210</v>
      </c>
      <c r="O3" s="224"/>
      <c r="P3" s="224"/>
      <c r="Q3" s="224"/>
    </row>
    <row r="4" spans="1:18" ht="22.05" customHeight="1" x14ac:dyDescent="0.2">
      <c r="A4" s="224"/>
      <c r="B4" s="3" t="s">
        <v>224</v>
      </c>
      <c r="C4" s="3" t="s">
        <v>210</v>
      </c>
      <c r="D4" s="3" t="s">
        <v>211</v>
      </c>
      <c r="E4" s="3" t="s">
        <v>212</v>
      </c>
      <c r="F4" s="3" t="s">
        <v>224</v>
      </c>
      <c r="G4" s="3" t="s">
        <v>210</v>
      </c>
      <c r="H4" s="3" t="s">
        <v>211</v>
      </c>
      <c r="I4" s="3" t="s">
        <v>212</v>
      </c>
      <c r="J4" s="3" t="s">
        <v>224</v>
      </c>
      <c r="K4" s="3" t="s">
        <v>210</v>
      </c>
      <c r="L4" s="3" t="s">
        <v>211</v>
      </c>
      <c r="M4" s="3" t="s">
        <v>212</v>
      </c>
      <c r="N4" s="3" t="s">
        <v>224</v>
      </c>
      <c r="O4" s="3" t="s">
        <v>210</v>
      </c>
      <c r="P4" s="3" t="s">
        <v>211</v>
      </c>
      <c r="Q4" s="3" t="s">
        <v>212</v>
      </c>
    </row>
    <row r="5" spans="1:18" ht="22.05" customHeight="1" x14ac:dyDescent="0.2">
      <c r="A5" s="4" t="s">
        <v>213</v>
      </c>
      <c r="B5" s="15">
        <v>7</v>
      </c>
      <c r="C5" s="15">
        <v>280</v>
      </c>
      <c r="D5" s="15">
        <v>133</v>
      </c>
      <c r="E5" s="15">
        <v>147</v>
      </c>
      <c r="F5" s="15">
        <v>7</v>
      </c>
      <c r="G5" s="15">
        <v>276</v>
      </c>
      <c r="H5" s="15">
        <v>144</v>
      </c>
      <c r="I5" s="15">
        <v>132</v>
      </c>
      <c r="J5" s="15">
        <v>7</v>
      </c>
      <c r="K5" s="15">
        <v>277</v>
      </c>
      <c r="L5" s="15">
        <v>137</v>
      </c>
      <c r="M5" s="15">
        <v>140</v>
      </c>
      <c r="N5" s="15">
        <f t="shared" ref="N5:N9" si="0">SUM(B5,F5,J5)</f>
        <v>21</v>
      </c>
      <c r="O5" s="15">
        <f t="shared" ref="O5:O11" si="1">SUM(P5:Q5)</f>
        <v>833</v>
      </c>
      <c r="P5" s="15">
        <f t="shared" ref="P5:P11" si="2">SUM(D5,H5,L5)</f>
        <v>414</v>
      </c>
      <c r="Q5" s="15">
        <f t="shared" ref="Q5:Q9" si="3">SUM(E5,I5,M5)</f>
        <v>419</v>
      </c>
      <c r="R5" s="12"/>
    </row>
    <row r="6" spans="1:18" ht="22.05" customHeight="1" x14ac:dyDescent="0.2">
      <c r="A6" s="4" t="s">
        <v>225</v>
      </c>
      <c r="B6" s="16">
        <v>7</v>
      </c>
      <c r="C6" s="16">
        <v>282</v>
      </c>
      <c r="D6" s="16">
        <v>142</v>
      </c>
      <c r="E6" s="16">
        <v>140</v>
      </c>
      <c r="F6" s="16">
        <v>7</v>
      </c>
      <c r="G6" s="16">
        <v>277</v>
      </c>
      <c r="H6" s="16">
        <v>129</v>
      </c>
      <c r="I6" s="16">
        <v>148</v>
      </c>
      <c r="J6" s="16">
        <v>7</v>
      </c>
      <c r="K6" s="16">
        <v>270</v>
      </c>
      <c r="L6" s="16">
        <v>141</v>
      </c>
      <c r="M6" s="16">
        <v>129</v>
      </c>
      <c r="N6" s="16">
        <f t="shared" si="0"/>
        <v>21</v>
      </c>
      <c r="O6" s="16">
        <f t="shared" si="1"/>
        <v>829</v>
      </c>
      <c r="P6" s="16">
        <f t="shared" si="2"/>
        <v>412</v>
      </c>
      <c r="Q6" s="16">
        <f t="shared" si="3"/>
        <v>417</v>
      </c>
    </row>
    <row r="7" spans="1:18" ht="22.05" customHeight="1" x14ac:dyDescent="0.2">
      <c r="A7" s="4" t="s">
        <v>226</v>
      </c>
      <c r="B7" s="16">
        <v>7</v>
      </c>
      <c r="C7" s="16">
        <v>282</v>
      </c>
      <c r="D7" s="16">
        <v>140</v>
      </c>
      <c r="E7" s="16">
        <v>142</v>
      </c>
      <c r="F7" s="16">
        <v>7</v>
      </c>
      <c r="G7" s="16">
        <v>277</v>
      </c>
      <c r="H7" s="16">
        <v>140</v>
      </c>
      <c r="I7" s="16">
        <v>137</v>
      </c>
      <c r="J7" s="16">
        <v>7</v>
      </c>
      <c r="K7" s="16">
        <v>269</v>
      </c>
      <c r="L7" s="16">
        <v>127</v>
      </c>
      <c r="M7" s="16">
        <v>142</v>
      </c>
      <c r="N7" s="16">
        <f t="shared" si="0"/>
        <v>21</v>
      </c>
      <c r="O7" s="16">
        <f t="shared" si="1"/>
        <v>828</v>
      </c>
      <c r="P7" s="16">
        <f t="shared" si="2"/>
        <v>407</v>
      </c>
      <c r="Q7" s="16">
        <f t="shared" si="3"/>
        <v>421</v>
      </c>
    </row>
    <row r="8" spans="1:18" ht="22.05" customHeight="1" x14ac:dyDescent="0.2">
      <c r="A8" s="4" t="s">
        <v>227</v>
      </c>
      <c r="B8" s="16">
        <v>7</v>
      </c>
      <c r="C8" s="16">
        <v>277</v>
      </c>
      <c r="D8" s="16">
        <v>148</v>
      </c>
      <c r="E8" s="16">
        <v>129</v>
      </c>
      <c r="F8" s="16">
        <v>7</v>
      </c>
      <c r="G8" s="16">
        <v>279</v>
      </c>
      <c r="H8" s="16">
        <v>138</v>
      </c>
      <c r="I8" s="16">
        <v>141</v>
      </c>
      <c r="J8" s="16">
        <v>7</v>
      </c>
      <c r="K8" s="16">
        <v>270</v>
      </c>
      <c r="L8" s="16">
        <v>137</v>
      </c>
      <c r="M8" s="16">
        <v>133</v>
      </c>
      <c r="N8" s="16">
        <f t="shared" si="0"/>
        <v>21</v>
      </c>
      <c r="O8" s="16">
        <f t="shared" si="1"/>
        <v>826</v>
      </c>
      <c r="P8" s="16">
        <f t="shared" si="2"/>
        <v>423</v>
      </c>
      <c r="Q8" s="16">
        <f t="shared" si="3"/>
        <v>403</v>
      </c>
    </row>
    <row r="9" spans="1:18" ht="22.05" customHeight="1" x14ac:dyDescent="0.2">
      <c r="A9" s="4" t="s">
        <v>228</v>
      </c>
      <c r="B9" s="16">
        <v>7</v>
      </c>
      <c r="C9" s="16">
        <v>280</v>
      </c>
      <c r="D9" s="16">
        <v>140</v>
      </c>
      <c r="E9" s="16">
        <v>140</v>
      </c>
      <c r="F9" s="16">
        <v>7</v>
      </c>
      <c r="G9" s="16">
        <v>275</v>
      </c>
      <c r="H9" s="16">
        <v>145</v>
      </c>
      <c r="I9" s="16">
        <v>130</v>
      </c>
      <c r="J9" s="16">
        <v>7</v>
      </c>
      <c r="K9" s="16">
        <v>269</v>
      </c>
      <c r="L9" s="16">
        <v>135</v>
      </c>
      <c r="M9" s="16">
        <v>134</v>
      </c>
      <c r="N9" s="16">
        <f t="shared" si="0"/>
        <v>21</v>
      </c>
      <c r="O9" s="16">
        <f>SUM(P9:Q9)</f>
        <v>824</v>
      </c>
      <c r="P9" s="16">
        <f t="shared" si="2"/>
        <v>420</v>
      </c>
      <c r="Q9" s="16">
        <f t="shared" si="3"/>
        <v>404</v>
      </c>
    </row>
    <row r="10" spans="1:18" ht="22.05" customHeight="1" x14ac:dyDescent="0.2">
      <c r="A10" s="4" t="s">
        <v>218</v>
      </c>
      <c r="B10" s="16">
        <v>7</v>
      </c>
      <c r="C10" s="16">
        <v>279</v>
      </c>
      <c r="D10" s="16">
        <v>129</v>
      </c>
      <c r="E10" s="16">
        <v>150</v>
      </c>
      <c r="F10" s="16">
        <v>7</v>
      </c>
      <c r="G10" s="16">
        <v>274</v>
      </c>
      <c r="H10" s="16">
        <v>136</v>
      </c>
      <c r="I10" s="16">
        <v>138</v>
      </c>
      <c r="J10" s="16">
        <v>7</v>
      </c>
      <c r="K10" s="16">
        <v>268</v>
      </c>
      <c r="L10" s="16">
        <v>142</v>
      </c>
      <c r="M10" s="16">
        <v>126</v>
      </c>
      <c r="N10" s="16">
        <v>21</v>
      </c>
      <c r="O10" s="16">
        <f>SUM(P10:Q10)</f>
        <v>821</v>
      </c>
      <c r="P10" s="16">
        <f t="shared" si="2"/>
        <v>407</v>
      </c>
      <c r="Q10" s="16">
        <f>SUM(E10,I10,M10)</f>
        <v>414</v>
      </c>
    </row>
    <row r="11" spans="1:18" ht="22.05" customHeight="1" x14ac:dyDescent="0.2">
      <c r="A11" s="7" t="s">
        <v>229</v>
      </c>
      <c r="B11" s="17">
        <v>7</v>
      </c>
      <c r="C11" s="17">
        <v>280</v>
      </c>
      <c r="D11" s="17">
        <v>139</v>
      </c>
      <c r="E11" s="17">
        <v>141</v>
      </c>
      <c r="F11" s="17">
        <v>7</v>
      </c>
      <c r="G11" s="17">
        <v>278</v>
      </c>
      <c r="H11" s="17">
        <v>128</v>
      </c>
      <c r="I11" s="17">
        <v>150</v>
      </c>
      <c r="J11" s="17">
        <v>7</v>
      </c>
      <c r="K11" s="17">
        <v>263</v>
      </c>
      <c r="L11" s="17">
        <v>134</v>
      </c>
      <c r="M11" s="17">
        <v>129</v>
      </c>
      <c r="N11" s="17">
        <f>SUM(B11,F11,J11)</f>
        <v>21</v>
      </c>
      <c r="O11" s="17">
        <f t="shared" si="1"/>
        <v>821</v>
      </c>
      <c r="P11" s="17">
        <f t="shared" si="2"/>
        <v>401</v>
      </c>
      <c r="Q11" s="17">
        <f>SUM(E11,I11,M11)</f>
        <v>420</v>
      </c>
    </row>
    <row r="12" spans="1:18" ht="16.8" customHeight="1" thickBot="1" x14ac:dyDescent="0.25">
      <c r="N12" s="18"/>
      <c r="Q12" s="240" t="s">
        <v>219</v>
      </c>
      <c r="R12" s="12"/>
    </row>
    <row r="13" spans="1:18" ht="27" customHeight="1" thickTop="1" x14ac:dyDescent="0.2">
      <c r="R13" s="12"/>
    </row>
    <row r="16" spans="1:18" ht="27" customHeight="1" x14ac:dyDescent="0.2">
      <c r="Q16" s="12"/>
    </row>
  </sheetData>
  <mergeCells count="6">
    <mergeCell ref="A1:Q1"/>
    <mergeCell ref="A3:A4"/>
    <mergeCell ref="B3:E3"/>
    <mergeCell ref="F3:I3"/>
    <mergeCell ref="J3:M3"/>
    <mergeCell ref="N3:Q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horizontalDpi="300" verticalDpi="300" r:id="rId1"/>
  <headerFooter alignWithMargins="0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7</vt:i4>
      </vt:variant>
    </vt:vector>
  </HeadingPairs>
  <TitlesOfParts>
    <vt:vector size="23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6-16・6-17</vt:lpstr>
      <vt:lpstr>'6-1'!Print_Area</vt:lpstr>
      <vt:lpstr>'6-13'!Print_Area</vt:lpstr>
      <vt:lpstr>'6-15'!Print_Area</vt:lpstr>
      <vt:lpstr>'6-16・6-17'!Print_Area</vt:lpstr>
      <vt:lpstr>'6-8'!Print_Area</vt:lpstr>
      <vt:lpstr>'6-9'!Print_Area</vt:lpstr>
      <vt:lpstr>'6-14'!Print_Titles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KNG0282</dc:creator>
  <cp:lastModifiedBy>KNG0282</cp:lastModifiedBy>
  <cp:lastPrinted>2026-03-27T11:05:33Z</cp:lastPrinted>
  <dcterms:created xsi:type="dcterms:W3CDTF">2024-10-10T02:36:23Z</dcterms:created>
  <dcterms:modified xsi:type="dcterms:W3CDTF">2026-03-30T09:15:57Z</dcterms:modified>
</cp:coreProperties>
</file>