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\共有フォルダ\企画振興課\03_企画係\●統計\07_統計書関係（統計きたなかぐすく）\令和６年\03_（最終）R6年版統計きたなかぐすく\"/>
    </mc:Choice>
  </mc:AlternateContent>
  <xr:revisionPtr revIDLastSave="0" documentId="13_ncr:1_{F9BCD377-58DE-4118-9A33-B3F8C8FD059C}" xr6:coauthVersionLast="36" xr6:coauthVersionMax="36" xr10:uidLastSave="{00000000-0000-0000-0000-000000000000}"/>
  <bookViews>
    <workbookView xWindow="0" yWindow="0" windowWidth="17256" windowHeight="7176" activeTab="6" xr2:uid="{7B19FD26-990B-4768-8C6E-54BD35012386}"/>
  </bookViews>
  <sheets>
    <sheet name="13-1" sheetId="1" r:id="rId1"/>
    <sheet name="13-2" sheetId="5" r:id="rId2"/>
    <sheet name="13-3" sheetId="4" r:id="rId3"/>
    <sheet name="13-4" sheetId="6" r:id="rId4"/>
    <sheet name="13-5" sheetId="2" r:id="rId5"/>
    <sheet name="13-6" sheetId="3" r:id="rId6"/>
    <sheet name="グラフ" sheetId="7" r:id="rId7"/>
  </sheets>
  <definedNames>
    <definedName name="_xlnm.Print_Area" localSheetId="1">'13-2'!$A$1:$F$12</definedName>
    <definedName name="_xlnm.Print_Area" localSheetId="2">'13-3'!$A$1:$N$23</definedName>
    <definedName name="_xlnm.Print_Area" localSheetId="3">'13-4'!$A$1:$N$11</definedName>
    <definedName name="_xlnm.Print_Area" localSheetId="4">'13-5'!$A$1:$N$26</definedName>
    <definedName name="_xlnm.Print_Area" localSheetId="5">'13-6'!$A$1:$M$19</definedName>
    <definedName name="_xlnm.Print_Area" localSheetId="6">グラフ!$A$1:$H$45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7" l="1"/>
  <c r="M10" i="6"/>
  <c r="E10" i="6"/>
  <c r="C10" i="6"/>
  <c r="M9" i="6"/>
  <c r="K9" i="6"/>
  <c r="L6" i="6" s="1"/>
  <c r="I9" i="6"/>
  <c r="J5" i="6" s="1"/>
  <c r="G9" i="6"/>
  <c r="G10" i="6" s="1"/>
  <c r="E9" i="6"/>
  <c r="C9" i="6"/>
  <c r="D8" i="6" s="1"/>
  <c r="N8" i="6"/>
  <c r="L8" i="6"/>
  <c r="J8" i="6"/>
  <c r="H8" i="6"/>
  <c r="F8" i="6"/>
  <c r="N7" i="6"/>
  <c r="L7" i="6"/>
  <c r="F7" i="6"/>
  <c r="D7" i="6"/>
  <c r="N6" i="6"/>
  <c r="F6" i="6"/>
  <c r="D6" i="6"/>
  <c r="N5" i="6"/>
  <c r="N9" i="6" s="1"/>
  <c r="L5" i="6"/>
  <c r="L9" i="6" s="1"/>
  <c r="F5" i="6"/>
  <c r="F9" i="6" s="1"/>
  <c r="D5" i="6"/>
  <c r="D9" i="6" s="1"/>
  <c r="F7" i="5"/>
  <c r="F8" i="5"/>
  <c r="F9" i="5"/>
  <c r="F10" i="5"/>
  <c r="F11" i="5"/>
  <c r="F6" i="5"/>
  <c r="C6" i="5"/>
  <c r="H7" i="6" l="1"/>
  <c r="J7" i="6"/>
  <c r="I10" i="6"/>
  <c r="H6" i="6"/>
  <c r="K10" i="6"/>
  <c r="J6" i="6"/>
  <c r="J9" i="6" s="1"/>
  <c r="H5" i="6"/>
  <c r="H9" i="6" s="1"/>
  <c r="D11" i="5" l="1"/>
  <c r="C11" i="5"/>
  <c r="D10" i="5"/>
  <c r="C10" i="5"/>
  <c r="D9" i="5"/>
  <c r="C9" i="5"/>
  <c r="D8" i="5"/>
  <c r="C8" i="5"/>
  <c r="D7" i="5"/>
  <c r="C7" i="5"/>
  <c r="D6" i="5"/>
  <c r="G8" i="4" l="1"/>
  <c r="G22" i="4" s="1"/>
  <c r="H5" i="4" s="1"/>
  <c r="I8" i="4"/>
  <c r="I22" i="4" s="1"/>
  <c r="J5" i="4" s="1"/>
  <c r="K8" i="4"/>
  <c r="M8" i="4"/>
  <c r="K22" i="4"/>
  <c r="L18" i="4" s="1"/>
  <c r="M22" i="4"/>
  <c r="N5" i="4" s="1"/>
  <c r="L17" i="4" l="1"/>
  <c r="L13" i="4"/>
  <c r="L11" i="4"/>
  <c r="L9" i="4"/>
  <c r="L6" i="4"/>
  <c r="N19" i="4"/>
  <c r="N15" i="4"/>
  <c r="N11" i="4"/>
  <c r="L21" i="4"/>
  <c r="L15" i="4"/>
  <c r="J21" i="4"/>
  <c r="J19" i="4"/>
  <c r="J17" i="4"/>
  <c r="J15" i="4"/>
  <c r="J13" i="4"/>
  <c r="J11" i="4"/>
  <c r="J9" i="4"/>
  <c r="J6" i="4"/>
  <c r="N17" i="4"/>
  <c r="N13" i="4"/>
  <c r="N6" i="4"/>
  <c r="H21" i="4"/>
  <c r="H19" i="4"/>
  <c r="H17" i="4"/>
  <c r="H15" i="4"/>
  <c r="H13" i="4"/>
  <c r="H11" i="4"/>
  <c r="H9" i="4"/>
  <c r="H6" i="4"/>
  <c r="N21" i="4"/>
  <c r="N9" i="4"/>
  <c r="N8" i="4" s="1"/>
  <c r="L19" i="4"/>
  <c r="N20" i="4"/>
  <c r="N18" i="4"/>
  <c r="N16" i="4"/>
  <c r="N14" i="4"/>
  <c r="N12" i="4"/>
  <c r="N10" i="4"/>
  <c r="N7" i="4"/>
  <c r="L20" i="4"/>
  <c r="L16" i="4"/>
  <c r="L14" i="4"/>
  <c r="L12" i="4"/>
  <c r="L10" i="4"/>
  <c r="L7" i="4"/>
  <c r="L5" i="4"/>
  <c r="J20" i="4"/>
  <c r="J18" i="4"/>
  <c r="J16" i="4"/>
  <c r="J14" i="4"/>
  <c r="J12" i="4"/>
  <c r="J10" i="4"/>
  <c r="J7" i="4"/>
  <c r="H20" i="4"/>
  <c r="H18" i="4"/>
  <c r="H16" i="4"/>
  <c r="H14" i="4"/>
  <c r="H12" i="4"/>
  <c r="H10" i="4"/>
  <c r="H7" i="4"/>
  <c r="N22" i="4" l="1"/>
  <c r="H8" i="4"/>
  <c r="H22" i="4" s="1"/>
  <c r="L8" i="4"/>
  <c r="J8" i="4"/>
  <c r="J22" i="4" s="1"/>
  <c r="L22" i="4"/>
  <c r="E8" i="4" l="1"/>
  <c r="E22" i="4" s="1"/>
  <c r="C8" i="4"/>
  <c r="C22" i="4" s="1"/>
  <c r="L18" i="3"/>
  <c r="J18" i="3"/>
  <c r="K11" i="3" s="1"/>
  <c r="H18" i="3"/>
  <c r="I11" i="3" s="1"/>
  <c r="F18" i="3"/>
  <c r="G16" i="3" s="1"/>
  <c r="D18" i="3"/>
  <c r="B18" i="3"/>
  <c r="C13" i="3" s="1"/>
  <c r="C17" i="3"/>
  <c r="M16" i="3"/>
  <c r="K16" i="3"/>
  <c r="E16" i="3"/>
  <c r="M15" i="3"/>
  <c r="C15" i="3"/>
  <c r="M14" i="3"/>
  <c r="K14" i="3"/>
  <c r="E14" i="3"/>
  <c r="M13" i="3"/>
  <c r="K13" i="3"/>
  <c r="I13" i="3"/>
  <c r="G13" i="3"/>
  <c r="E13" i="3"/>
  <c r="M12" i="3"/>
  <c r="G12" i="3"/>
  <c r="E12" i="3"/>
  <c r="C12" i="3"/>
  <c r="M11" i="3"/>
  <c r="E11" i="3"/>
  <c r="C11" i="3"/>
  <c r="M10" i="3"/>
  <c r="K10" i="3"/>
  <c r="E10" i="3"/>
  <c r="M9" i="3"/>
  <c r="K9" i="3"/>
  <c r="I9" i="3"/>
  <c r="G9" i="3"/>
  <c r="E9" i="3"/>
  <c r="M8" i="3"/>
  <c r="G8" i="3"/>
  <c r="E8" i="3"/>
  <c r="C8" i="3"/>
  <c r="M7" i="3"/>
  <c r="E7" i="3"/>
  <c r="C7" i="3"/>
  <c r="M6" i="3"/>
  <c r="K6" i="3"/>
  <c r="E6" i="3"/>
  <c r="M5" i="3"/>
  <c r="M18" i="3" s="1"/>
  <c r="K5" i="3"/>
  <c r="I5" i="3"/>
  <c r="G5" i="3"/>
  <c r="E5" i="3"/>
  <c r="E18" i="3" s="1"/>
  <c r="K25" i="2"/>
  <c r="L12" i="2" s="1"/>
  <c r="M16" i="2"/>
  <c r="M25" i="2" s="1"/>
  <c r="K16" i="2"/>
  <c r="I16" i="2"/>
  <c r="I25" i="2" s="1"/>
  <c r="G16" i="2"/>
  <c r="G25" i="2" s="1"/>
  <c r="E16" i="2"/>
  <c r="E25" i="2" s="1"/>
  <c r="C16" i="2"/>
  <c r="C25" i="2" s="1"/>
  <c r="L11" i="2"/>
  <c r="L7" i="2"/>
  <c r="D21" i="4" l="1"/>
  <c r="D17" i="4"/>
  <c r="D13" i="4"/>
  <c r="D9" i="4"/>
  <c r="D6" i="4"/>
  <c r="D18" i="4"/>
  <c r="D14" i="4"/>
  <c r="D10" i="4"/>
  <c r="D11" i="4"/>
  <c r="D7" i="4"/>
  <c r="D19" i="4"/>
  <c r="D15" i="4"/>
  <c r="D20" i="4"/>
  <c r="D16" i="4"/>
  <c r="D12" i="4"/>
  <c r="D5" i="4"/>
  <c r="F18" i="4"/>
  <c r="F14" i="4"/>
  <c r="F10" i="4"/>
  <c r="F7" i="4"/>
  <c r="F20" i="4"/>
  <c r="F16" i="4"/>
  <c r="F19" i="4"/>
  <c r="F15" i="4"/>
  <c r="F11" i="4"/>
  <c r="F12" i="4"/>
  <c r="F21" i="4"/>
  <c r="F17" i="4"/>
  <c r="F13" i="4"/>
  <c r="F9" i="4"/>
  <c r="F8" i="4" s="1"/>
  <c r="F6" i="4"/>
  <c r="F5" i="4"/>
  <c r="F22" i="4" s="1"/>
  <c r="I6" i="3"/>
  <c r="I18" i="3" s="1"/>
  <c r="I10" i="3"/>
  <c r="I14" i="3"/>
  <c r="I16" i="3"/>
  <c r="I8" i="3"/>
  <c r="I12" i="3"/>
  <c r="C6" i="3"/>
  <c r="G7" i="3"/>
  <c r="K8" i="3"/>
  <c r="C10" i="3"/>
  <c r="G11" i="3"/>
  <c r="K12" i="3"/>
  <c r="C14" i="3"/>
  <c r="C16" i="3"/>
  <c r="I7" i="3"/>
  <c r="C5" i="3"/>
  <c r="G6" i="3"/>
  <c r="G18" i="3" s="1"/>
  <c r="K7" i="3"/>
  <c r="K18" i="3" s="1"/>
  <c r="C9" i="3"/>
  <c r="G10" i="3"/>
  <c r="G14" i="3"/>
  <c r="D18" i="2"/>
  <c r="D14" i="2"/>
  <c r="D10" i="2"/>
  <c r="D6" i="2"/>
  <c r="D7" i="2"/>
  <c r="D11" i="2"/>
  <c r="D12" i="2"/>
  <c r="D8" i="2"/>
  <c r="D17" i="2"/>
  <c r="D16" i="2" s="1"/>
  <c r="D13" i="2"/>
  <c r="D9" i="2"/>
  <c r="D5" i="2"/>
  <c r="F12" i="2"/>
  <c r="F18" i="2"/>
  <c r="F11" i="2"/>
  <c r="F7" i="2"/>
  <c r="F8" i="2"/>
  <c r="F14" i="2"/>
  <c r="F6" i="2"/>
  <c r="F13" i="2"/>
  <c r="F9" i="2"/>
  <c r="F17" i="2"/>
  <c r="F16" i="2" s="1"/>
  <c r="F5" i="2"/>
  <c r="F10" i="2"/>
  <c r="H11" i="2"/>
  <c r="H7" i="2"/>
  <c r="H12" i="2"/>
  <c r="H8" i="2"/>
  <c r="H17" i="2"/>
  <c r="H13" i="2"/>
  <c r="H9" i="2"/>
  <c r="H5" i="2"/>
  <c r="H14" i="2"/>
  <c r="H10" i="2"/>
  <c r="H6" i="2"/>
  <c r="H18" i="2"/>
  <c r="J17" i="2"/>
  <c r="J9" i="2"/>
  <c r="J7" i="2"/>
  <c r="J12" i="2"/>
  <c r="J8" i="2"/>
  <c r="J13" i="2"/>
  <c r="J11" i="2"/>
  <c r="J5" i="2"/>
  <c r="J18" i="2"/>
  <c r="J14" i="2"/>
  <c r="J10" i="2"/>
  <c r="J6" i="2"/>
  <c r="N18" i="2"/>
  <c r="N14" i="2"/>
  <c r="N6" i="2"/>
  <c r="N17" i="2"/>
  <c r="N13" i="2"/>
  <c r="N9" i="2"/>
  <c r="N5" i="2"/>
  <c r="N10" i="2"/>
  <c r="N8" i="2"/>
  <c r="N11" i="2"/>
  <c r="N7" i="2"/>
  <c r="N12" i="2"/>
  <c r="L6" i="2"/>
  <c r="L10" i="2"/>
  <c r="L14" i="2"/>
  <c r="L18" i="2"/>
  <c r="L5" i="2"/>
  <c r="L17" i="2"/>
  <c r="L9" i="2"/>
  <c r="L13" i="2"/>
  <c r="L8" i="2"/>
  <c r="D22" i="4" l="1"/>
  <c r="D8" i="4"/>
  <c r="C18" i="3"/>
  <c r="H25" i="2"/>
  <c r="F25" i="2"/>
  <c r="L25" i="2"/>
  <c r="J16" i="2"/>
  <c r="H16" i="2"/>
  <c r="J25" i="2"/>
  <c r="D25" i="2"/>
  <c r="N16" i="2"/>
  <c r="N25" i="2" s="1"/>
  <c r="L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KNG0282</author>
  </authors>
  <commentList>
    <comment ref="B4" authorId="0" shapeId="0" xr:uid="{C1A634E8-BBF9-4D10-AFF4-D26DA8CDF6C6}">
      <text>
        <r>
          <rPr>
            <b/>
            <sz val="9"/>
            <color indexed="81"/>
            <rFont val="MS P ゴシック"/>
            <family val="3"/>
            <charset val="128"/>
          </rPr>
          <t>KNG0282:</t>
        </r>
        <r>
          <rPr>
            <sz val="9"/>
            <color indexed="81"/>
            <rFont val="MS P ゴシック"/>
            <family val="3"/>
            <charset val="128"/>
          </rPr>
          <t xml:space="preserve">
13-6:歳出の目的別内訳＞決算額総額より</t>
        </r>
      </text>
    </comment>
  </commentList>
</comments>
</file>

<file path=xl/sharedStrings.xml><?xml version="1.0" encoding="utf-8"?>
<sst xmlns="http://schemas.openxmlformats.org/spreadsheetml/2006/main" count="270" uniqueCount="133">
  <si>
    <t>（１）財政力</t>
    <rPh sb="3" eb="6">
      <t>ザイセイリョク</t>
    </rPh>
    <phoneticPr fontId="3"/>
  </si>
  <si>
    <t>単位：千円</t>
    <rPh sb="0" eb="2">
      <t>タンイ</t>
    </rPh>
    <rPh sb="3" eb="5">
      <t>センエン</t>
    </rPh>
    <phoneticPr fontId="3"/>
  </si>
  <si>
    <t>年　度</t>
    <rPh sb="0" eb="1">
      <t>トシ</t>
    </rPh>
    <rPh sb="2" eb="3">
      <t>ド</t>
    </rPh>
    <phoneticPr fontId="3"/>
  </si>
  <si>
    <t>基準財政需要額</t>
    <rPh sb="0" eb="2">
      <t>キジュン</t>
    </rPh>
    <rPh sb="2" eb="4">
      <t>ザイセイ</t>
    </rPh>
    <rPh sb="4" eb="7">
      <t>ジュヨウガク</t>
    </rPh>
    <phoneticPr fontId="3"/>
  </si>
  <si>
    <t>基準財政収入額</t>
    <rPh sb="0" eb="2">
      <t>キジュン</t>
    </rPh>
    <rPh sb="2" eb="4">
      <t>ザイセイ</t>
    </rPh>
    <rPh sb="4" eb="7">
      <t>シュウニュウガク</t>
    </rPh>
    <phoneticPr fontId="3"/>
  </si>
  <si>
    <t>普通地方交付税</t>
    <rPh sb="0" eb="2">
      <t>フツウ</t>
    </rPh>
    <rPh sb="2" eb="4">
      <t>チホウ</t>
    </rPh>
    <rPh sb="4" eb="7">
      <t>コウフゼイ</t>
    </rPh>
    <phoneticPr fontId="3"/>
  </si>
  <si>
    <t>財政力
指数</t>
    <rPh sb="0" eb="3">
      <t>ザイセイリョク</t>
    </rPh>
    <rPh sb="4" eb="5">
      <t>ユビ</t>
    </rPh>
    <rPh sb="5" eb="6">
      <t>カズ</t>
    </rPh>
    <phoneticPr fontId="3"/>
  </si>
  <si>
    <t>標準財政規模</t>
    <rPh sb="0" eb="2">
      <t>ヒョウジュン</t>
    </rPh>
    <rPh sb="2" eb="4">
      <t>ザイセイ</t>
    </rPh>
    <rPh sb="4" eb="6">
      <t>キボ</t>
    </rPh>
    <phoneticPr fontId="3"/>
  </si>
  <si>
    <t>(A)</t>
    <phoneticPr fontId="3"/>
  </si>
  <si>
    <t>(B)</t>
    <phoneticPr fontId="3"/>
  </si>
  <si>
    <t>資料：地方財政状況調査</t>
    <rPh sb="0" eb="2">
      <t>シリョウ</t>
    </rPh>
    <rPh sb="3" eb="5">
      <t>チホウ</t>
    </rPh>
    <rPh sb="5" eb="7">
      <t>ザイセイ</t>
    </rPh>
    <rPh sb="7" eb="9">
      <t>ジョウキョウ</t>
    </rPh>
    <rPh sb="9" eb="11">
      <t>チョウサ</t>
    </rPh>
    <phoneticPr fontId="3"/>
  </si>
  <si>
    <t>（５）一般会計の決算額（歳出）</t>
    <rPh sb="3" eb="5">
      <t>イッパン</t>
    </rPh>
    <rPh sb="5" eb="7">
      <t>カイケイ</t>
    </rPh>
    <rPh sb="8" eb="11">
      <t>ケッサンガク</t>
    </rPh>
    <rPh sb="12" eb="14">
      <t>サイシュツ</t>
    </rPh>
    <phoneticPr fontId="3"/>
  </si>
  <si>
    <t>単位：千円/％</t>
    <rPh sb="0" eb="2">
      <t>タンイ</t>
    </rPh>
    <rPh sb="3" eb="5">
      <t>センエン</t>
    </rPh>
    <phoneticPr fontId="3"/>
  </si>
  <si>
    <t>区　　　　分</t>
    <rPh sb="0" eb="1">
      <t>ク</t>
    </rPh>
    <rPh sb="5" eb="6">
      <t>ブン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</si>
  <si>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</si>
  <si>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ガン</t>
    </rPh>
    <rPh sb="3" eb="5">
      <t>ネンド</t>
    </rPh>
    <phoneticPr fontId="3"/>
  </si>
  <si>
    <t>令和2年度</t>
    <rPh sb="0" eb="2">
      <t>レイワ</t>
    </rPh>
    <rPh sb="3" eb="5">
      <t>ネンド</t>
    </rPh>
    <phoneticPr fontId="3"/>
  </si>
  <si>
    <t>令和3年度</t>
    <rPh sb="0" eb="2">
      <t>レイワ</t>
    </rPh>
    <rPh sb="3" eb="5">
      <t>ネンド</t>
    </rPh>
    <phoneticPr fontId="3"/>
  </si>
  <si>
    <t>令和4年度</t>
    <rPh sb="0" eb="2">
      <t>レイワ</t>
    </rPh>
    <rPh sb="3" eb="5">
      <t>ネンド</t>
    </rPh>
    <phoneticPr fontId="3"/>
  </si>
  <si>
    <t>令和5年度</t>
    <rPh sb="0" eb="2">
      <t>レイワ</t>
    </rPh>
    <rPh sb="3" eb="5">
      <t>ネンド</t>
    </rPh>
    <phoneticPr fontId="3"/>
  </si>
  <si>
    <t>決算額</t>
    <rPh sb="0" eb="3">
      <t>ケッサンガク</t>
    </rPh>
    <phoneticPr fontId="3"/>
  </si>
  <si>
    <t>構成比</t>
    <rPh sb="0" eb="3">
      <t>コウセイヒ</t>
    </rPh>
    <phoneticPr fontId="3"/>
  </si>
  <si>
    <t>人件費</t>
    <rPh sb="0" eb="3">
      <t>ジンケンヒ</t>
    </rPh>
    <phoneticPr fontId="3"/>
  </si>
  <si>
    <t>うち職員給</t>
    <rPh sb="2" eb="4">
      <t>ショクイン</t>
    </rPh>
    <rPh sb="4" eb="5">
      <t>キュウ</t>
    </rPh>
    <phoneticPr fontId="3"/>
  </si>
  <si>
    <t>物件費</t>
    <rPh sb="0" eb="2">
      <t>ブッケン</t>
    </rPh>
    <rPh sb="2" eb="3">
      <t>ヒ</t>
    </rPh>
    <phoneticPr fontId="3"/>
  </si>
  <si>
    <t>維持補修費</t>
    <rPh sb="0" eb="2">
      <t>イジ</t>
    </rPh>
    <rPh sb="2" eb="5">
      <t>ホシュウヒ</t>
    </rPh>
    <phoneticPr fontId="3"/>
  </si>
  <si>
    <t>扶助費</t>
    <rPh sb="0" eb="2">
      <t>フジョ</t>
    </rPh>
    <rPh sb="2" eb="3">
      <t>ヒ</t>
    </rPh>
    <phoneticPr fontId="3"/>
  </si>
  <si>
    <t>公債費</t>
    <rPh sb="0" eb="3">
      <t>コウサイヒ</t>
    </rPh>
    <phoneticPr fontId="3"/>
  </si>
  <si>
    <t>補助費等</t>
    <rPh sb="0" eb="3">
      <t>ホジョヒ</t>
    </rPh>
    <rPh sb="3" eb="4">
      <t>トウ</t>
    </rPh>
    <phoneticPr fontId="3"/>
  </si>
  <si>
    <t>積立金</t>
    <rPh sb="0" eb="3">
      <t>ツミタテキン</t>
    </rPh>
    <phoneticPr fontId="3"/>
  </si>
  <si>
    <t>投資・出資金・貸付金</t>
    <rPh sb="0" eb="2">
      <t>トウシ</t>
    </rPh>
    <rPh sb="3" eb="6">
      <t>シュッシキン</t>
    </rPh>
    <rPh sb="7" eb="10">
      <t>カシツケキン</t>
    </rPh>
    <phoneticPr fontId="3"/>
  </si>
  <si>
    <t>繰出金</t>
    <rPh sb="0" eb="2">
      <t>クリダ</t>
    </rPh>
    <rPh sb="2" eb="3">
      <t>キン</t>
    </rPh>
    <phoneticPr fontId="3"/>
  </si>
  <si>
    <t>前年度繰上充用金</t>
    <rPh sb="0" eb="3">
      <t>ゼンネンド</t>
    </rPh>
    <rPh sb="3" eb="5">
      <t>クリアゲ</t>
    </rPh>
    <rPh sb="5" eb="7">
      <t>ジュウヨウ</t>
    </rPh>
    <rPh sb="7" eb="8">
      <t>キン</t>
    </rPh>
    <phoneticPr fontId="3"/>
  </si>
  <si>
    <t>-</t>
    <phoneticPr fontId="3"/>
  </si>
  <si>
    <t>普通建設事業費</t>
    <rPh sb="0" eb="2">
      <t>フツウ</t>
    </rPh>
    <rPh sb="2" eb="4">
      <t>ケンセツ</t>
    </rPh>
    <rPh sb="4" eb="7">
      <t>ジギョウヒ</t>
    </rPh>
    <phoneticPr fontId="3"/>
  </si>
  <si>
    <t>補助</t>
    <rPh sb="0" eb="2">
      <t>ホジョ</t>
    </rPh>
    <phoneticPr fontId="3"/>
  </si>
  <si>
    <t>単独</t>
    <rPh sb="0" eb="2">
      <t>タンドク</t>
    </rPh>
    <phoneticPr fontId="3"/>
  </si>
  <si>
    <t>同級他団体負担</t>
    <rPh sb="0" eb="2">
      <t>ドウキュウ</t>
    </rPh>
    <rPh sb="2" eb="3">
      <t>タ</t>
    </rPh>
    <rPh sb="3" eb="5">
      <t>ダンタイ</t>
    </rPh>
    <rPh sb="5" eb="7">
      <t>フタン</t>
    </rPh>
    <phoneticPr fontId="3"/>
  </si>
  <si>
    <t>受託事業費</t>
    <rPh sb="0" eb="2">
      <t>ジュタク</t>
    </rPh>
    <rPh sb="2" eb="5">
      <t>ジギョウヒ</t>
    </rPh>
    <phoneticPr fontId="3"/>
  </si>
  <si>
    <t>災害復旧事業費</t>
    <rPh sb="0" eb="2">
      <t>サイガイ</t>
    </rPh>
    <rPh sb="2" eb="4">
      <t>フッキュウ</t>
    </rPh>
    <rPh sb="4" eb="7">
      <t>ジギョウヒ</t>
    </rPh>
    <phoneticPr fontId="3"/>
  </si>
  <si>
    <t>失業対策事業費</t>
    <rPh sb="0" eb="2">
      <t>シツギョウ</t>
    </rPh>
    <rPh sb="2" eb="4">
      <t>タイサク</t>
    </rPh>
    <rPh sb="4" eb="7">
      <t>ジギョウヒ</t>
    </rPh>
    <phoneticPr fontId="3"/>
  </si>
  <si>
    <t>総額</t>
    <rPh sb="0" eb="2">
      <t>ソウガク</t>
    </rPh>
    <phoneticPr fontId="3"/>
  </si>
  <si>
    <t>資料：企画振興課</t>
    <rPh sb="0" eb="2">
      <t>シリョウ</t>
    </rPh>
    <rPh sb="3" eb="5">
      <t>キカク</t>
    </rPh>
    <rPh sb="5" eb="8">
      <t>シンコウカ</t>
    </rPh>
    <phoneticPr fontId="3"/>
  </si>
  <si>
    <t>（６）歳出の目的別内訳</t>
    <rPh sb="3" eb="5">
      <t>サイシュツ</t>
    </rPh>
    <rPh sb="6" eb="8">
      <t>モクテキ</t>
    </rPh>
    <rPh sb="8" eb="9">
      <t>ベツ</t>
    </rPh>
    <rPh sb="9" eb="11">
      <t>ウチワケ</t>
    </rPh>
    <phoneticPr fontId="3"/>
  </si>
  <si>
    <t>区　　分</t>
    <rPh sb="0" eb="1">
      <t>ク</t>
    </rPh>
    <rPh sb="3" eb="4">
      <t>ブン</t>
    </rPh>
    <phoneticPr fontId="3"/>
  </si>
  <si>
    <t>令和元年度</t>
    <rPh sb="0" eb="2">
      <t>レイワ</t>
    </rPh>
    <rPh sb="2" eb="5">
      <t>ガンネンド</t>
    </rPh>
    <phoneticPr fontId="3"/>
  </si>
  <si>
    <t>令和２年度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</si>
  <si>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</si>
  <si>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phoneticPr fontId="3"/>
  </si>
  <si>
    <t>令和５年度</t>
    <rPh sb="0" eb="2">
      <t>レイワ</t>
    </rPh>
    <rPh sb="3" eb="4">
      <t>ネン</t>
    </rPh>
    <rPh sb="4" eb="5">
      <t>ド</t>
    </rPh>
    <phoneticPr fontId="3"/>
  </si>
  <si>
    <t>議会費</t>
    <rPh sb="0" eb="3">
      <t>ギカイヒ</t>
    </rPh>
    <phoneticPr fontId="3"/>
  </si>
  <si>
    <t>総務費</t>
    <rPh sb="0" eb="3">
      <t>ソウムヒ</t>
    </rPh>
    <phoneticPr fontId="3"/>
  </si>
  <si>
    <t>民生費</t>
    <rPh sb="0" eb="3">
      <t>ミンセイヒ</t>
    </rPh>
    <phoneticPr fontId="3"/>
  </si>
  <si>
    <t>衛生費</t>
    <rPh sb="0" eb="3">
      <t>エイセイヒ</t>
    </rPh>
    <phoneticPr fontId="3"/>
  </si>
  <si>
    <t>労働費</t>
    <rPh sb="0" eb="2">
      <t>ロウドウ</t>
    </rPh>
    <rPh sb="2" eb="3">
      <t>ヒ</t>
    </rPh>
    <phoneticPr fontId="3"/>
  </si>
  <si>
    <t>農林水産業費</t>
    <rPh sb="0" eb="2">
      <t>ノウリン</t>
    </rPh>
    <rPh sb="2" eb="5">
      <t>スイサンギョウ</t>
    </rPh>
    <rPh sb="5" eb="6">
      <t>ヒ</t>
    </rPh>
    <phoneticPr fontId="3"/>
  </si>
  <si>
    <t>商工費</t>
    <rPh sb="0" eb="3">
      <t>ショウコウヒ</t>
    </rPh>
    <phoneticPr fontId="3"/>
  </si>
  <si>
    <t>土木費</t>
    <rPh sb="0" eb="3">
      <t>ドボクヒ</t>
    </rPh>
    <phoneticPr fontId="3"/>
  </si>
  <si>
    <t>消防費</t>
    <rPh sb="0" eb="3">
      <t>ショウボウヒ</t>
    </rPh>
    <phoneticPr fontId="3"/>
  </si>
  <si>
    <t>教育費</t>
    <rPh sb="0" eb="3">
      <t>キョウイクヒ</t>
    </rPh>
    <phoneticPr fontId="3"/>
  </si>
  <si>
    <t>災害復旧費</t>
    <rPh sb="0" eb="2">
      <t>サイガイ</t>
    </rPh>
    <rPh sb="2" eb="4">
      <t>フッキュウ</t>
    </rPh>
    <rPh sb="4" eb="5">
      <t>ヒ</t>
    </rPh>
    <phoneticPr fontId="3"/>
  </si>
  <si>
    <t>諸支出金</t>
    <rPh sb="0" eb="1">
      <t>ショ</t>
    </rPh>
    <rPh sb="1" eb="4">
      <t>シシュツキン</t>
    </rPh>
    <phoneticPr fontId="3"/>
  </si>
  <si>
    <t>※四捨五入処理により区分の合計と総額は必ずしも一致しません。</t>
    <rPh sb="1" eb="5">
      <t>シシャゴニュウ</t>
    </rPh>
    <rPh sb="5" eb="7">
      <t>ショリ</t>
    </rPh>
    <rPh sb="10" eb="12">
      <t>クブン</t>
    </rPh>
    <rPh sb="13" eb="15">
      <t>ゴウケイ</t>
    </rPh>
    <rPh sb="16" eb="18">
      <t>ソウガク</t>
    </rPh>
    <rPh sb="19" eb="20">
      <t>カナラ</t>
    </rPh>
    <rPh sb="23" eb="25">
      <t>イッチ</t>
    </rPh>
    <phoneticPr fontId="3"/>
  </si>
  <si>
    <t>（３）一般会計の決算額（歳入）</t>
    <rPh sb="3" eb="5">
      <t>イッパン</t>
    </rPh>
    <rPh sb="5" eb="7">
      <t>カイケイ</t>
    </rPh>
    <rPh sb="8" eb="11">
      <t>ケッサンガク</t>
    </rPh>
    <rPh sb="12" eb="14">
      <t>サイニュウ</t>
    </rPh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</si>
  <si>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</si>
  <si>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3"/>
  </si>
  <si>
    <t>村税</t>
    <rPh sb="0" eb="2">
      <t>ソンゼイ</t>
    </rPh>
    <phoneticPr fontId="3"/>
  </si>
  <si>
    <t>地方譲与税</t>
    <rPh sb="0" eb="2">
      <t>チホウ</t>
    </rPh>
    <rPh sb="2" eb="5">
      <t>ジョウヨゼイ</t>
    </rPh>
    <phoneticPr fontId="3"/>
  </si>
  <si>
    <t>地方消費税交付金</t>
    <rPh sb="0" eb="2">
      <t>チホウ</t>
    </rPh>
    <rPh sb="2" eb="5">
      <t>ショウヒゼイ</t>
    </rPh>
    <rPh sb="5" eb="8">
      <t>コウフキン</t>
    </rPh>
    <phoneticPr fontId="3"/>
  </si>
  <si>
    <t>地方交付税</t>
    <rPh sb="0" eb="2">
      <t>チホウ</t>
    </rPh>
    <rPh sb="2" eb="5">
      <t>コウフゼイ</t>
    </rPh>
    <phoneticPr fontId="3"/>
  </si>
  <si>
    <t>普通</t>
    <rPh sb="0" eb="2">
      <t>フツウ</t>
    </rPh>
    <phoneticPr fontId="3"/>
  </si>
  <si>
    <t>特別</t>
    <rPh sb="0" eb="2">
      <t>トクベツ</t>
    </rPh>
    <phoneticPr fontId="3"/>
  </si>
  <si>
    <t>分担金・負担金・寄付金</t>
    <rPh sb="0" eb="3">
      <t>ブンタンキン</t>
    </rPh>
    <rPh sb="4" eb="7">
      <t>フタンキン</t>
    </rPh>
    <rPh sb="8" eb="11">
      <t>キフキン</t>
    </rPh>
    <phoneticPr fontId="3"/>
  </si>
  <si>
    <t>使用料・手数料</t>
    <rPh sb="0" eb="3">
      <t>シヨウリョウ</t>
    </rPh>
    <rPh sb="4" eb="7">
      <t>テスウリョウ</t>
    </rPh>
    <phoneticPr fontId="3"/>
  </si>
  <si>
    <t>国庫支出金</t>
    <rPh sb="0" eb="2">
      <t>コッコ</t>
    </rPh>
    <rPh sb="2" eb="5">
      <t>シシュツキン</t>
    </rPh>
    <phoneticPr fontId="3"/>
  </si>
  <si>
    <t>国有提供施設等
所在市町村助成交付</t>
    <rPh sb="8" eb="10">
      <t>ショザイ</t>
    </rPh>
    <rPh sb="10" eb="13">
      <t>シチョウソン</t>
    </rPh>
    <rPh sb="13" eb="15">
      <t>ジョセイ</t>
    </rPh>
    <rPh sb="15" eb="17">
      <t>コウフ</t>
    </rPh>
    <phoneticPr fontId="3"/>
  </si>
  <si>
    <t>県支出金</t>
    <rPh sb="0" eb="1">
      <t>ケン</t>
    </rPh>
    <rPh sb="1" eb="4">
      <t>シシュツキン</t>
    </rPh>
    <phoneticPr fontId="3"/>
  </si>
  <si>
    <t>財産収入</t>
    <rPh sb="0" eb="2">
      <t>ザイサン</t>
    </rPh>
    <rPh sb="2" eb="4">
      <t>シュウニュウ</t>
    </rPh>
    <phoneticPr fontId="3"/>
  </si>
  <si>
    <t>繰入金</t>
    <rPh sb="0" eb="3">
      <t>クリイレキン</t>
    </rPh>
    <phoneticPr fontId="3"/>
  </si>
  <si>
    <t>繰越金</t>
    <rPh sb="0" eb="3">
      <t>クリコシキン</t>
    </rPh>
    <phoneticPr fontId="3"/>
  </si>
  <si>
    <t>諸収入</t>
    <rPh sb="0" eb="3">
      <t>ショシュウニュウ</t>
    </rPh>
    <phoneticPr fontId="3"/>
  </si>
  <si>
    <t>村債</t>
    <rPh sb="0" eb="1">
      <t>ソン</t>
    </rPh>
    <rPh sb="1" eb="2">
      <t>サイ</t>
    </rPh>
    <phoneticPr fontId="3"/>
  </si>
  <si>
    <t>その他</t>
    <rPh sb="2" eb="3">
      <t>タ</t>
    </rPh>
    <phoneticPr fontId="3"/>
  </si>
  <si>
    <t>国営事業
負担金</t>
    <rPh sb="0" eb="2">
      <t>コクエイ</t>
    </rPh>
    <rPh sb="2" eb="4">
      <t>ジギョウ</t>
    </rPh>
    <rPh sb="5" eb="8">
      <t>フタンキン</t>
    </rPh>
    <phoneticPr fontId="3"/>
  </si>
  <si>
    <t>県営事業
負担金</t>
    <rPh sb="0" eb="2">
      <t>ケンエイ</t>
    </rPh>
    <rPh sb="2" eb="4">
      <t>ジギョウ</t>
    </rPh>
    <rPh sb="5" eb="8">
      <t>フタンキン</t>
    </rPh>
    <phoneticPr fontId="3"/>
  </si>
  <si>
    <t>公債負担
比率</t>
    <rPh sb="0" eb="2">
      <t>コウサイ</t>
    </rPh>
    <rPh sb="2" eb="4">
      <t>フタン</t>
    </rPh>
    <rPh sb="5" eb="7">
      <t>ヒリツ</t>
    </rPh>
    <phoneticPr fontId="3"/>
  </si>
  <si>
    <t>平成30年度</t>
    <rPh sb="0" eb="2">
      <t>ヘイセイ</t>
    </rPh>
    <rPh sb="4" eb="5">
      <t>ネン</t>
    </rPh>
    <rPh sb="5" eb="6">
      <t>ド</t>
    </rPh>
    <phoneticPr fontId="3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</si>
  <si>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3"/>
  </si>
  <si>
    <t>令和２年度</t>
    <rPh sb="0" eb="2">
      <t>レイワ</t>
    </rPh>
    <rPh sb="3" eb="4">
      <t>ネン</t>
    </rPh>
    <rPh sb="4" eb="5">
      <t>ド</t>
    </rPh>
    <phoneticPr fontId="3"/>
  </si>
  <si>
    <t>令和３年度</t>
    <rPh sb="0" eb="2">
      <t>レイワ</t>
    </rPh>
    <rPh sb="3" eb="4">
      <t>ネン</t>
    </rPh>
    <rPh sb="4" eb="5">
      <t>ド</t>
    </rPh>
    <phoneticPr fontId="3"/>
  </si>
  <si>
    <t>令和４年度</t>
    <rPh sb="0" eb="2">
      <t>レイワ</t>
    </rPh>
    <rPh sb="3" eb="4">
      <t>ネン</t>
    </rPh>
    <rPh sb="4" eb="5">
      <t>ド</t>
    </rPh>
    <phoneticPr fontId="3"/>
  </si>
  <si>
    <t>一般会計の決算（歳出）</t>
    <rPh sb="0" eb="2">
      <t>イッパン</t>
    </rPh>
    <rPh sb="2" eb="4">
      <t>カイケイ</t>
    </rPh>
    <rPh sb="5" eb="7">
      <t>ケッサン</t>
    </rPh>
    <rPh sb="8" eb="10">
      <t>サイシュツ</t>
    </rPh>
    <phoneticPr fontId="3"/>
  </si>
  <si>
    <t>各年3月末現在</t>
    <rPh sb="0" eb="2">
      <t>カクネン</t>
    </rPh>
    <rPh sb="3" eb="4">
      <t>ガツ</t>
    </rPh>
    <rPh sb="4" eb="5">
      <t>マツ</t>
    </rPh>
    <rPh sb="5" eb="7">
      <t>ゲンザイ</t>
    </rPh>
    <phoneticPr fontId="3"/>
  </si>
  <si>
    <t>1世帯当たり</t>
    <rPh sb="1" eb="3">
      <t>セタイ</t>
    </rPh>
    <rPh sb="3" eb="4">
      <t>ア</t>
    </rPh>
    <phoneticPr fontId="3"/>
  </si>
  <si>
    <t>1人当たり</t>
    <rPh sb="1" eb="2">
      <t>ニン</t>
    </rPh>
    <rPh sb="2" eb="3">
      <t>ア</t>
    </rPh>
    <phoneticPr fontId="3"/>
  </si>
  <si>
    <t>年　次</t>
    <rPh sb="0" eb="1">
      <t>トシ</t>
    </rPh>
    <rPh sb="2" eb="3">
      <t>ツギ</t>
    </rPh>
    <phoneticPr fontId="3"/>
  </si>
  <si>
    <t>住民基本台帳による人口</t>
    <rPh sb="0" eb="2">
      <t>ジュウミン</t>
    </rPh>
    <rPh sb="2" eb="4">
      <t>キホン</t>
    </rPh>
    <rPh sb="4" eb="6">
      <t>ダイチョウ</t>
    </rPh>
    <rPh sb="9" eb="11">
      <t>ジンコウ</t>
    </rPh>
    <phoneticPr fontId="3"/>
  </si>
  <si>
    <t>(千円)</t>
    <rPh sb="1" eb="3">
      <t>センエン</t>
    </rPh>
    <phoneticPr fontId="3"/>
  </si>
  <si>
    <t>(円)</t>
    <rPh sb="1" eb="2">
      <t>エン</t>
    </rPh>
    <phoneticPr fontId="3"/>
  </si>
  <si>
    <t>世 帯 数</t>
    <rPh sb="0" eb="1">
      <t>ヨ</t>
    </rPh>
    <rPh sb="2" eb="3">
      <t>オビ</t>
    </rPh>
    <rPh sb="4" eb="5">
      <t>カズ</t>
    </rPh>
    <phoneticPr fontId="3"/>
  </si>
  <si>
    <t>人　口</t>
    <rPh sb="0" eb="1">
      <t>ヒト</t>
    </rPh>
    <rPh sb="2" eb="3">
      <t>クチ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</si>
  <si>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</si>
  <si>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</si>
  <si>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</si>
  <si>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</si>
  <si>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</si>
  <si>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</si>
  <si>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村税（歳入）</t>
    <rPh sb="0" eb="1">
      <t>ムラ</t>
    </rPh>
    <rPh sb="1" eb="2">
      <t>ゼイ</t>
    </rPh>
    <rPh sb="3" eb="5">
      <t>サイニュウ</t>
    </rPh>
    <phoneticPr fontId="3"/>
  </si>
  <si>
    <t>割合</t>
    <rPh sb="0" eb="2">
      <t>ワリアイ</t>
    </rPh>
    <phoneticPr fontId="3"/>
  </si>
  <si>
    <t>（２）村民一人当たりの歳出額推移及び村税割合</t>
    <rPh sb="3" eb="5">
      <t>ソンミン</t>
    </rPh>
    <rPh sb="5" eb="8">
      <t>ヒトリア</t>
    </rPh>
    <rPh sb="11" eb="14">
      <t>サイシュツガク</t>
    </rPh>
    <rPh sb="14" eb="16">
      <t>スイイ</t>
    </rPh>
    <rPh sb="20" eb="22">
      <t>ワリアイ</t>
    </rPh>
    <phoneticPr fontId="3"/>
  </si>
  <si>
    <t>※　人口・世帯数は、3月末現在住民基本台帳による</t>
    <rPh sb="5" eb="7">
      <t>セタイ</t>
    </rPh>
    <rPh sb="7" eb="8">
      <t>スウ</t>
    </rPh>
    <phoneticPr fontId="2"/>
  </si>
  <si>
    <t>(％)</t>
    <phoneticPr fontId="3"/>
  </si>
  <si>
    <t>（４）村税の内訳</t>
    <rPh sb="3" eb="5">
      <t>ソンゼイ</t>
    </rPh>
    <rPh sb="6" eb="8">
      <t>ウチワケ</t>
    </rPh>
    <phoneticPr fontId="3"/>
  </si>
  <si>
    <t>平成３０年度</t>
    <rPh sb="0" eb="2">
      <t>ヘイセイ</t>
    </rPh>
    <rPh sb="4" eb="6">
      <t>ネンド</t>
    </rPh>
    <phoneticPr fontId="3"/>
  </si>
  <si>
    <t>令和元年度</t>
    <rPh sb="0" eb="4">
      <t>レイワガンネン</t>
    </rPh>
    <rPh sb="4" eb="5">
      <t>ド</t>
    </rPh>
    <phoneticPr fontId="3"/>
  </si>
  <si>
    <t>村民税</t>
    <rPh sb="0" eb="3">
      <t>ソンミンゼイ</t>
    </rPh>
    <phoneticPr fontId="3"/>
  </si>
  <si>
    <t>固定資産税</t>
    <rPh sb="0" eb="2">
      <t>コテイ</t>
    </rPh>
    <rPh sb="2" eb="5">
      <t>シサンゼイ</t>
    </rPh>
    <phoneticPr fontId="3"/>
  </si>
  <si>
    <t>軽自動車税</t>
    <rPh sb="0" eb="4">
      <t>ケイジドウシャ</t>
    </rPh>
    <rPh sb="4" eb="5">
      <t>ゼイ</t>
    </rPh>
    <phoneticPr fontId="3"/>
  </si>
  <si>
    <t>村たばこ税</t>
    <rPh sb="0" eb="1">
      <t>ソン</t>
    </rPh>
    <rPh sb="4" eb="5">
      <t>ゼイ</t>
    </rPh>
    <phoneticPr fontId="3"/>
  </si>
  <si>
    <t>総　額</t>
    <rPh sb="0" eb="1">
      <t>フサ</t>
    </rPh>
    <rPh sb="2" eb="3">
      <t>ガク</t>
    </rPh>
    <phoneticPr fontId="3"/>
  </si>
  <si>
    <t>徴収率(%)</t>
    <rPh sb="0" eb="3">
      <t>チョウシュウリツ</t>
    </rPh>
    <phoneticPr fontId="3"/>
  </si>
  <si>
    <t>調定額</t>
    <rPh sb="0" eb="1">
      <t>チョウ</t>
    </rPh>
    <rPh sb="1" eb="3">
      <t>テイガク</t>
    </rPh>
    <phoneticPr fontId="3"/>
  </si>
  <si>
    <t>　</t>
    <phoneticPr fontId="13"/>
  </si>
  <si>
    <t>村税</t>
    <rPh sb="0" eb="1">
      <t>ムラ</t>
    </rPh>
    <rPh sb="1" eb="2">
      <t>ゼイ</t>
    </rPh>
    <phoneticPr fontId="3"/>
  </si>
  <si>
    <t>一般会計（歳入・歳出）の推移</t>
    <rPh sb="0" eb="2">
      <t>イッパン</t>
    </rPh>
    <rPh sb="2" eb="4">
      <t>カイケイ</t>
    </rPh>
    <rPh sb="5" eb="7">
      <t>サイニュウ</t>
    </rPh>
    <rPh sb="8" eb="10">
      <t>サイシュツ</t>
    </rPh>
    <rPh sb="12" eb="14">
      <t>スイイ</t>
    </rPh>
    <phoneticPr fontId="3"/>
  </si>
  <si>
    <t>年度</t>
    <rPh sb="0" eb="2">
      <t>ネンド</t>
    </rPh>
    <phoneticPr fontId="3"/>
  </si>
  <si>
    <t>歳入</t>
    <rPh sb="0" eb="2">
      <t>サイニュウ</t>
    </rPh>
    <phoneticPr fontId="3"/>
  </si>
  <si>
    <t>歳出</t>
    <rPh sb="0" eb="2">
      <t>サイシュツ</t>
    </rPh>
    <phoneticPr fontId="3"/>
  </si>
  <si>
    <t>総計</t>
    <rPh sb="0" eb="2">
      <t>ソウケイ</t>
    </rPh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</si>
  <si>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</si>
  <si>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</si>
  <si>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令和4年度</t>
    <rPh sb="0" eb="2">
      <t>レイワ</t>
    </rPh>
    <rPh sb="3" eb="4">
      <t>ネン</t>
    </rPh>
    <rPh sb="4" eb="5">
      <t>ド</t>
    </rPh>
    <phoneticPr fontId="3"/>
  </si>
  <si>
    <t>令和5年度</t>
    <rPh sb="0" eb="2">
      <t>レイワ</t>
    </rPh>
    <rPh sb="3" eb="4">
      <t>ネン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</si>
</sst>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.0;[Red]\-#,##0.0"/>
    <numFmt numFmtId="178" formatCode="0.0"/>
  </numFmts>
  <fonts count="16"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6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9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游ゴシック"/>
      <family val="3"/>
      <charset val="128"/>
      <scheme val="minor"/>
    </font>
    <font>
      <b/>
      <sz val="20"/>
      <color rgb="FFFF0000"/>
      <name val="HGPｺﾞｼｯｸM"/>
      <family val="3"/>
      <charset val="128"/>
    </font>
    <font>
      <b/>
      <sz val="16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6" fillId="0" borderId="0" xfId="1" applyFont="1" applyAlignment="1"/>
    <xf numFmtId="0" fontId="7" fillId="0" borderId="0" xfId="1" applyFont="1" applyAlignment="1"/>
    <xf numFmtId="0" fontId="8" fillId="0" borderId="0" xfId="1" applyFont="1" applyAlignment="1"/>
    <xf numFmtId="38" fontId="8" fillId="2" borderId="4" xfId="2" applyFont="1" applyFill="1" applyBorder="1" applyAlignment="1">
      <alignment vertical="center"/>
    </xf>
    <xf numFmtId="40" fontId="8" fillId="2" borderId="4" xfId="2" applyNumberFormat="1" applyFont="1" applyFill="1" applyBorder="1" applyAlignment="1">
      <alignment vertical="center"/>
    </xf>
    <xf numFmtId="176" fontId="8" fillId="2" borderId="4" xfId="3" applyNumberFormat="1" applyFont="1" applyFill="1" applyBorder="1" applyAlignment="1">
      <alignment horizontal="right" vertical="center"/>
    </xf>
    <xf numFmtId="38" fontId="8" fillId="2" borderId="3" xfId="2" applyFont="1" applyFill="1" applyBorder="1" applyAlignment="1">
      <alignment vertical="center"/>
    </xf>
    <xf numFmtId="40" fontId="8" fillId="2" borderId="3" xfId="2" applyNumberFormat="1" applyFont="1" applyFill="1" applyBorder="1" applyAlignment="1">
      <alignment vertical="center"/>
    </xf>
    <xf numFmtId="176" fontId="8" fillId="2" borderId="3" xfId="3" applyNumberFormat="1" applyFont="1" applyFill="1" applyBorder="1" applyAlignment="1">
      <alignment horizontal="right" vertical="center"/>
    </xf>
    <xf numFmtId="0" fontId="7" fillId="0" borderId="0" xfId="1" applyFont="1" applyAlignment="1">
      <alignment horizontal="right"/>
    </xf>
    <xf numFmtId="0" fontId="8" fillId="0" borderId="0" xfId="1" applyFont="1" applyAlignment="1">
      <alignment horizontal="distributed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38" fontId="8" fillId="2" borderId="15" xfId="2" applyFont="1" applyFill="1" applyBorder="1" applyAlignment="1">
      <alignment vertical="center"/>
    </xf>
    <xf numFmtId="38" fontId="6" fillId="0" borderId="0" xfId="1" applyNumberFormat="1" applyFont="1" applyAlignment="1"/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shrinkToFit="1"/>
    </xf>
    <xf numFmtId="38" fontId="8" fillId="0" borderId="1" xfId="2" applyFont="1" applyFill="1" applyBorder="1" applyAlignment="1">
      <alignment vertical="center"/>
    </xf>
    <xf numFmtId="177" fontId="8" fillId="0" borderId="1" xfId="2" applyNumberFormat="1" applyFont="1" applyFill="1" applyBorder="1" applyAlignment="1">
      <alignment vertical="center"/>
    </xf>
    <xf numFmtId="0" fontId="8" fillId="0" borderId="4" xfId="1" applyFont="1" applyFill="1" applyBorder="1" applyAlignment="1">
      <alignment horizontal="distributed" indent="1"/>
    </xf>
    <xf numFmtId="0" fontId="8" fillId="0" borderId="11" xfId="1" applyFont="1" applyFill="1" applyBorder="1" applyAlignment="1">
      <alignment horizontal="distributed" vertical="center" indent="1"/>
    </xf>
    <xf numFmtId="38" fontId="8" fillId="0" borderId="11" xfId="2" applyFont="1" applyFill="1" applyBorder="1" applyAlignment="1">
      <alignment vertical="center"/>
    </xf>
    <xf numFmtId="177" fontId="8" fillId="0" borderId="11" xfId="2" applyNumberFormat="1" applyFont="1" applyFill="1" applyBorder="1" applyAlignment="1">
      <alignment vertical="center"/>
    </xf>
    <xf numFmtId="0" fontId="8" fillId="0" borderId="3" xfId="1" applyFont="1" applyFill="1" applyBorder="1" applyAlignment="1">
      <alignment horizontal="distributed" indent="1"/>
    </xf>
    <xf numFmtId="0" fontId="8" fillId="0" borderId="15" xfId="1" applyFont="1" applyFill="1" applyBorder="1" applyAlignment="1">
      <alignment horizontal="distributed" vertical="center" indent="1"/>
    </xf>
    <xf numFmtId="38" fontId="8" fillId="0" borderId="3" xfId="2" applyFont="1" applyFill="1" applyBorder="1" applyAlignment="1">
      <alignment vertical="center"/>
    </xf>
    <xf numFmtId="0" fontId="8" fillId="0" borderId="16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 shrinkToFit="1"/>
    </xf>
    <xf numFmtId="38" fontId="8" fillId="0" borderId="16" xfId="2" applyFont="1" applyFill="1" applyBorder="1" applyAlignment="1">
      <alignment vertical="center"/>
    </xf>
    <xf numFmtId="177" fontId="8" fillId="0" borderId="17" xfId="2" applyNumberFormat="1" applyFont="1" applyFill="1" applyBorder="1" applyAlignment="1">
      <alignment vertical="center"/>
    </xf>
    <xf numFmtId="38" fontId="8" fillId="0" borderId="18" xfId="2" applyFont="1" applyFill="1" applyBorder="1" applyAlignment="1">
      <alignment vertical="center"/>
    </xf>
    <xf numFmtId="177" fontId="8" fillId="0" borderId="19" xfId="2" applyNumberFormat="1" applyFont="1" applyFill="1" applyBorder="1" applyAlignment="1">
      <alignment vertical="center"/>
    </xf>
    <xf numFmtId="38" fontId="8" fillId="0" borderId="20" xfId="2" applyFont="1" applyFill="1" applyBorder="1" applyAlignment="1">
      <alignment vertical="center"/>
    </xf>
    <xf numFmtId="177" fontId="8" fillId="0" borderId="21" xfId="2" applyNumberFormat="1" applyFont="1" applyFill="1" applyBorder="1" applyAlignment="1">
      <alignment vertical="center"/>
    </xf>
    <xf numFmtId="38" fontId="8" fillId="0" borderId="22" xfId="2" applyFont="1" applyFill="1" applyBorder="1" applyAlignment="1">
      <alignment vertical="center"/>
    </xf>
    <xf numFmtId="177" fontId="8" fillId="0" borderId="23" xfId="2" applyNumberFormat="1" applyFont="1" applyFill="1" applyBorder="1" applyAlignment="1">
      <alignment vertical="center"/>
    </xf>
    <xf numFmtId="38" fontId="8" fillId="0" borderId="24" xfId="2" applyFont="1" applyFill="1" applyBorder="1" applyAlignment="1">
      <alignment vertical="center"/>
    </xf>
    <xf numFmtId="0" fontId="8" fillId="0" borderId="25" xfId="2" applyNumberFormat="1" applyFont="1" applyFill="1" applyBorder="1" applyAlignment="1">
      <alignment vertical="center"/>
    </xf>
    <xf numFmtId="0" fontId="8" fillId="2" borderId="8" xfId="1" applyFont="1" applyFill="1" applyBorder="1" applyAlignment="1"/>
    <xf numFmtId="0" fontId="8" fillId="2" borderId="1" xfId="1" applyFont="1" applyFill="1" applyBorder="1" applyAlignment="1">
      <alignment horizontal="distributed" vertical="center"/>
    </xf>
    <xf numFmtId="0" fontId="8" fillId="2" borderId="6" xfId="1" applyFont="1" applyFill="1" applyBorder="1" applyAlignment="1"/>
    <xf numFmtId="0" fontId="8" fillId="2" borderId="11" xfId="1" applyFont="1" applyFill="1" applyBorder="1" applyAlignment="1">
      <alignment horizontal="distributed" vertical="center"/>
    </xf>
    <xf numFmtId="0" fontId="8" fillId="2" borderId="12" xfId="1" applyFont="1" applyFill="1" applyBorder="1" applyAlignment="1">
      <alignment horizontal="distributed" vertical="center"/>
    </xf>
    <xf numFmtId="0" fontId="8" fillId="2" borderId="3" xfId="1" applyFont="1" applyFill="1" applyBorder="1" applyAlignment="1">
      <alignment horizontal="distributed" vertical="center" wrapText="1"/>
    </xf>
    <xf numFmtId="38" fontId="8" fillId="0" borderId="1" xfId="2" applyFont="1" applyFill="1" applyBorder="1" applyAlignment="1">
      <alignment horizontal="right" vertical="center"/>
    </xf>
    <xf numFmtId="38" fontId="8" fillId="0" borderId="12" xfId="2" applyFont="1" applyFill="1" applyBorder="1" applyAlignment="1">
      <alignment vertical="center"/>
    </xf>
    <xf numFmtId="177" fontId="8" fillId="0" borderId="12" xfId="2" applyNumberFormat="1" applyFont="1" applyFill="1" applyBorder="1" applyAlignment="1">
      <alignment vertical="center"/>
    </xf>
    <xf numFmtId="38" fontId="8" fillId="0" borderId="12" xfId="2" applyFont="1" applyFill="1" applyBorder="1" applyAlignment="1">
      <alignment horizontal="right" vertical="center"/>
    </xf>
    <xf numFmtId="38" fontId="8" fillId="0" borderId="3" xfId="2" applyFont="1" applyFill="1" applyBorder="1" applyAlignment="1">
      <alignment horizontal="right" vertical="center"/>
    </xf>
    <xf numFmtId="38" fontId="8" fillId="0" borderId="13" xfId="2" applyFont="1" applyFill="1" applyBorder="1" applyAlignment="1">
      <alignment horizontal="right" vertical="center"/>
    </xf>
    <xf numFmtId="38" fontId="8" fillId="2" borderId="2" xfId="2" applyFont="1" applyFill="1" applyBorder="1" applyAlignment="1">
      <alignment vertical="center"/>
    </xf>
    <xf numFmtId="0" fontId="8" fillId="0" borderId="2" xfId="1" applyFont="1" applyFill="1" applyBorder="1" applyAlignment="1">
      <alignment horizontal="distributed" vertical="center"/>
    </xf>
    <xf numFmtId="38" fontId="8" fillId="0" borderId="2" xfId="2" applyFont="1" applyFill="1" applyBorder="1" applyAlignment="1">
      <alignment vertical="center"/>
    </xf>
    <xf numFmtId="178" fontId="8" fillId="0" borderId="2" xfId="1" applyNumberFormat="1" applyFont="1" applyFill="1" applyBorder="1">
      <alignment vertical="center"/>
    </xf>
    <xf numFmtId="0" fontId="8" fillId="0" borderId="4" xfId="1" applyFont="1" applyFill="1" applyBorder="1" applyAlignment="1">
      <alignment horizontal="distributed" vertical="center"/>
    </xf>
    <xf numFmtId="38" fontId="8" fillId="0" borderId="4" xfId="2" applyFont="1" applyFill="1" applyBorder="1" applyAlignment="1">
      <alignment vertical="center"/>
    </xf>
    <xf numFmtId="178" fontId="8" fillId="0" borderId="4" xfId="1" applyNumberFormat="1" applyFont="1" applyFill="1" applyBorder="1">
      <alignment vertical="center"/>
    </xf>
    <xf numFmtId="0" fontId="8" fillId="0" borderId="4" xfId="1" applyFont="1" applyFill="1" applyBorder="1" applyAlignment="1">
      <alignment horizontal="distributed" vertical="center" shrinkToFit="1"/>
    </xf>
    <xf numFmtId="38" fontId="8" fillId="0" borderId="4" xfId="2" applyFont="1" applyFill="1" applyBorder="1" applyAlignment="1">
      <alignment horizontal="right" vertical="center"/>
    </xf>
    <xf numFmtId="0" fontId="8" fillId="0" borderId="14" xfId="1" applyFont="1" applyFill="1" applyBorder="1" applyAlignment="1">
      <alignment horizontal="distributed" vertical="center"/>
    </xf>
    <xf numFmtId="38" fontId="8" fillId="0" borderId="14" xfId="2" applyFont="1" applyFill="1" applyBorder="1" applyAlignment="1">
      <alignment vertical="center"/>
    </xf>
    <xf numFmtId="178" fontId="8" fillId="0" borderId="14" xfId="1" applyNumberFormat="1" applyFont="1" applyFill="1" applyBorder="1">
      <alignment vertical="center"/>
    </xf>
    <xf numFmtId="38" fontId="8" fillId="0" borderId="14" xfId="2" applyFont="1" applyFill="1" applyBorder="1" applyAlignment="1">
      <alignment horizontal="right" vertical="center"/>
    </xf>
    <xf numFmtId="0" fontId="8" fillId="0" borderId="3" xfId="1" applyFont="1" applyFill="1" applyBorder="1" applyAlignment="1">
      <alignment horizontal="distributed" vertical="center"/>
    </xf>
    <xf numFmtId="1" fontId="8" fillId="0" borderId="3" xfId="1" applyNumberFormat="1" applyFont="1" applyFill="1" applyBorder="1">
      <alignment vertical="center"/>
    </xf>
    <xf numFmtId="0" fontId="9" fillId="0" borderId="0" xfId="1" applyFont="1" applyAlignment="1"/>
    <xf numFmtId="0" fontId="9" fillId="0" borderId="0" xfId="1" applyFont="1" applyBorder="1" applyAlignment="1"/>
    <xf numFmtId="0" fontId="8" fillId="0" borderId="0" xfId="1" applyFont="1" applyAlignment="1">
      <alignment horizontal="right"/>
    </xf>
    <xf numFmtId="0" fontId="8" fillId="0" borderId="2" xfId="1" applyFont="1" applyFill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 shrinkToFit="1"/>
    </xf>
    <xf numFmtId="0" fontId="8" fillId="0" borderId="1" xfId="1" applyFont="1" applyBorder="1" applyAlignment="1">
      <alignment horizontal="distributed" vertical="center"/>
    </xf>
    <xf numFmtId="38" fontId="8" fillId="0" borderId="1" xfId="2" applyFont="1" applyBorder="1" applyAlignment="1">
      <alignment vertical="center"/>
    </xf>
    <xf numFmtId="0" fontId="6" fillId="0" borderId="0" xfId="1" applyFont="1" applyBorder="1" applyAlignment="1"/>
    <xf numFmtId="0" fontId="8" fillId="0" borderId="0" xfId="1" applyFont="1" applyFill="1" applyAlignment="1"/>
    <xf numFmtId="0" fontId="8" fillId="0" borderId="0" xfId="1" applyFont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9" fontId="8" fillId="0" borderId="4" xfId="2" applyNumberFormat="1" applyFont="1" applyFill="1" applyBorder="1" applyAlignment="1">
      <alignment vertical="center"/>
    </xf>
    <xf numFmtId="9" fontId="8" fillId="0" borderId="2" xfId="2" applyNumberFormat="1" applyFont="1" applyFill="1" applyBorder="1" applyAlignment="1">
      <alignment vertical="center"/>
    </xf>
    <xf numFmtId="9" fontId="8" fillId="0" borderId="3" xfId="2" applyNumberFormat="1" applyFont="1" applyFill="1" applyBorder="1" applyAlignment="1">
      <alignment vertical="center"/>
    </xf>
    <xf numFmtId="0" fontId="8" fillId="2" borderId="2" xfId="1" applyFont="1" applyFill="1" applyBorder="1" applyAlignment="1">
      <alignment horizontal="distributed" vertical="center" shrinkToFit="1"/>
    </xf>
    <xf numFmtId="178" fontId="8" fillId="2" borderId="2" xfId="1" applyNumberFormat="1" applyFont="1" applyFill="1" applyBorder="1" applyAlignment="1">
      <alignment vertical="center"/>
    </xf>
    <xf numFmtId="0" fontId="8" fillId="2" borderId="4" xfId="1" applyFont="1" applyFill="1" applyBorder="1" applyAlignment="1">
      <alignment horizontal="center" vertical="center" shrinkToFit="1"/>
    </xf>
    <xf numFmtId="178" fontId="8" fillId="2" borderId="4" xfId="1" applyNumberFormat="1" applyFont="1" applyFill="1" applyBorder="1" applyAlignment="1">
      <alignment vertical="center"/>
    </xf>
    <xf numFmtId="0" fontId="7" fillId="0" borderId="0" xfId="1" applyFont="1" applyAlignment="1">
      <alignment horizontal="right" vertical="center"/>
    </xf>
    <xf numFmtId="38" fontId="6" fillId="0" borderId="0" xfId="4" applyFont="1" applyAlignment="1"/>
    <xf numFmtId="0" fontId="14" fillId="0" borderId="0" xfId="1" applyFont="1" applyAlignment="1"/>
    <xf numFmtId="0" fontId="8" fillId="2" borderId="15" xfId="1" applyFont="1" applyFill="1" applyBorder="1" applyAlignment="1">
      <alignment horizontal="center" vertical="center" shrinkToFit="1"/>
    </xf>
    <xf numFmtId="1" fontId="8" fillId="2" borderId="15" xfId="1" applyNumberFormat="1" applyFont="1" applyFill="1" applyBorder="1" applyAlignment="1">
      <alignment vertical="center"/>
    </xf>
    <xf numFmtId="0" fontId="15" fillId="0" borderId="0" xfId="1" applyFont="1" applyBorder="1" applyAlignment="1"/>
    <xf numFmtId="0" fontId="9" fillId="0" borderId="0" xfId="1" applyFont="1" applyBorder="1" applyAlignment="1">
      <alignment horizontal="center"/>
    </xf>
    <xf numFmtId="38" fontId="9" fillId="0" borderId="0" xfId="1" applyNumberFormat="1" applyFont="1" applyBorder="1" applyAlignment="1"/>
    <xf numFmtId="38" fontId="9" fillId="0" borderId="0" xfId="2" applyNumberFormat="1" applyFont="1" applyBorder="1" applyAlignment="1"/>
    <xf numFmtId="0" fontId="9" fillId="0" borderId="0" xfId="1" applyFont="1" applyFill="1" applyBorder="1" applyAlignment="1">
      <alignment horizontal="left"/>
    </xf>
    <xf numFmtId="0" fontId="10" fillId="2" borderId="26" xfId="1" applyFont="1" applyFill="1" applyBorder="1" applyAlignment="1">
      <alignment horizontal="center"/>
    </xf>
    <xf numFmtId="38" fontId="10" fillId="2" borderId="8" xfId="2" applyFont="1" applyFill="1" applyBorder="1" applyAlignment="1">
      <alignment horizontal="center"/>
    </xf>
    <xf numFmtId="0" fontId="10" fillId="2" borderId="10" xfId="1" applyFont="1" applyFill="1" applyBorder="1" applyAlignment="1"/>
    <xf numFmtId="38" fontId="10" fillId="2" borderId="9" xfId="2" applyFont="1" applyFill="1" applyBorder="1" applyAlignment="1"/>
    <xf numFmtId="0" fontId="10" fillId="2" borderId="27" xfId="1" applyFont="1" applyFill="1" applyBorder="1" applyAlignment="1"/>
    <xf numFmtId="38" fontId="10" fillId="2" borderId="28" xfId="2" applyFont="1" applyFill="1" applyBorder="1" applyAlignment="1"/>
    <xf numFmtId="0" fontId="5" fillId="0" borderId="0" xfId="1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distributed" vertical="center" indent="1" shrinkToFit="1"/>
    </xf>
    <xf numFmtId="0" fontId="8" fillId="0" borderId="13" xfId="1" applyFont="1" applyFill="1" applyBorder="1" applyAlignment="1">
      <alignment horizontal="distributed" vertical="center" indent="1" shrinkToFit="1"/>
    </xf>
    <xf numFmtId="0" fontId="8" fillId="0" borderId="3" xfId="1" applyFont="1" applyFill="1" applyBorder="1" applyAlignment="1">
      <alignment horizontal="distributed" vertical="center" indent="1" shrinkToFit="1"/>
    </xf>
    <xf numFmtId="0" fontId="8" fillId="0" borderId="1" xfId="1" applyFont="1" applyFill="1" applyBorder="1" applyAlignment="1">
      <alignment horizontal="center" vertical="center" wrapText="1" shrinkToFit="1"/>
    </xf>
    <xf numFmtId="0" fontId="8" fillId="0" borderId="1" xfId="1" applyFont="1" applyFill="1" applyBorder="1" applyAlignment="1">
      <alignment horizontal="center" vertical="center" shrinkToFit="1"/>
    </xf>
    <xf numFmtId="0" fontId="8" fillId="0" borderId="0" xfId="1" applyFont="1" applyAlignment="1">
      <alignment horizontal="center" vertical="center"/>
    </xf>
    <xf numFmtId="0" fontId="8" fillId="0" borderId="2" xfId="1" applyFont="1" applyFill="1" applyBorder="1" applyAlignment="1">
      <alignment horizontal="distributed" vertical="center" indent="1" shrinkToFit="1"/>
    </xf>
    <xf numFmtId="178" fontId="8" fillId="2" borderId="1" xfId="1" applyNumberFormat="1" applyFont="1" applyFill="1" applyBorder="1" applyAlignment="1">
      <alignment vertical="center"/>
    </xf>
    <xf numFmtId="0" fontId="6" fillId="0" borderId="0" xfId="1" applyFont="1" applyAlignment="1">
      <alignment horizontal="center"/>
    </xf>
    <xf numFmtId="0" fontId="8" fillId="2" borderId="1" xfId="1" applyFont="1" applyFill="1" applyBorder="1" applyAlignment="1">
      <alignment horizontal="distributed" vertical="center"/>
    </xf>
    <xf numFmtId="0" fontId="8" fillId="2" borderId="13" xfId="1" applyFont="1" applyFill="1" applyBorder="1" applyAlignment="1">
      <alignment horizontal="distributed" vertical="center"/>
    </xf>
    <xf numFmtId="0" fontId="8" fillId="0" borderId="3" xfId="1" applyFont="1" applyFill="1" applyBorder="1" applyAlignment="1">
      <alignment horizontal="distributed" vertical="center"/>
    </xf>
    <xf numFmtId="0" fontId="8" fillId="2" borderId="9" xfId="1" applyFont="1" applyFill="1" applyBorder="1" applyAlignment="1">
      <alignment horizontal="distributed" vertical="center" shrinkToFit="1"/>
    </xf>
    <xf numFmtId="0" fontId="8" fillId="2" borderId="10" xfId="1" applyFont="1" applyFill="1" applyBorder="1" applyAlignment="1">
      <alignment horizontal="distributed" vertical="center" shrinkToFit="1"/>
    </xf>
    <xf numFmtId="0" fontId="8" fillId="2" borderId="6" xfId="1" applyFont="1" applyFill="1" applyBorder="1" applyAlignment="1">
      <alignment horizontal="distributed" vertical="center"/>
    </xf>
    <xf numFmtId="0" fontId="8" fillId="2" borderId="7" xfId="1" applyFont="1" applyFill="1" applyBorder="1" applyAlignment="1">
      <alignment horizontal="distributed" vertical="center"/>
    </xf>
    <xf numFmtId="0" fontId="6" fillId="0" borderId="5" xfId="1" applyFont="1" applyBorder="1" applyAlignment="1">
      <alignment horizontal="center"/>
    </xf>
    <xf numFmtId="0" fontId="8" fillId="2" borderId="9" xfId="1" applyFont="1" applyFill="1" applyBorder="1" applyAlignment="1">
      <alignment horizontal="distributed" vertical="center"/>
    </xf>
    <xf numFmtId="0" fontId="8" fillId="2" borderId="10" xfId="1" applyFont="1" applyFill="1" applyBorder="1" applyAlignment="1">
      <alignment horizontal="distributed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</cellXfs>
  <cellStyles count="5">
    <cellStyle name="パーセント 2" xfId="3" xr:uid="{13942205-0FF3-44A7-A643-1F01EA832FFB}"/>
    <cellStyle name="桁区切り" xfId="4" builtinId="6"/>
    <cellStyle name="桁区切り 2" xfId="2" xr:uid="{3706C7BF-59BA-454D-B310-CB5A7707158A}"/>
    <cellStyle name="標準" xfId="0" builtinId="0"/>
    <cellStyle name="標準 2" xfId="1" xr:uid="{C9861711-BBB7-4BB6-AC72-7AEA566020DA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9CC"/>
      <color rgb="FFFF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sz="1400"/>
              <a:t>一般会計（歳入・歳出）の推移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78430360139409"/>
          <c:y val="0.13670014419580362"/>
          <c:w val="0.74660535260961247"/>
          <c:h val="0.674877559685712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グラフ!$L$3</c:f>
              <c:strCache>
                <c:ptCount val="1"/>
                <c:pt idx="0">
                  <c:v>歳入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グラフ!$K$4:$K$9</c:f>
              <c:strCache>
                <c:ptCount val="6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  <c:pt idx="5">
                  <c:v>令和5年度</c:v>
                </c:pt>
              </c:strCache>
            </c:strRef>
          </c:cat>
          <c:val>
            <c:numRef>
              <c:f>グラフ!$L$4:$L$9</c:f>
              <c:numCache>
                <c:formatCode>#,##0_);[Red]\(#,##0\)</c:formatCode>
                <c:ptCount val="6"/>
                <c:pt idx="0">
                  <c:v>7748</c:v>
                </c:pt>
                <c:pt idx="1">
                  <c:v>8282</c:v>
                </c:pt>
                <c:pt idx="2">
                  <c:v>11690</c:v>
                </c:pt>
                <c:pt idx="3">
                  <c:v>9747</c:v>
                </c:pt>
                <c:pt idx="4">
                  <c:v>9256</c:v>
                </c:pt>
                <c:pt idx="5">
                  <c:v>9887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64-4F1F-B1F5-C0106D3A2847}"/>
            </c:ext>
          </c:extLst>
        </c:ser>
        <c:ser>
          <c:idx val="1"/>
          <c:order val="1"/>
          <c:tx>
            <c:strRef>
              <c:f>グラフ!$M$3</c:f>
              <c:strCache>
                <c:ptCount val="1"/>
                <c:pt idx="0">
                  <c:v>歳出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cat>
            <c:strRef>
              <c:f>グラフ!$K$4:$K$9</c:f>
              <c:strCache>
                <c:ptCount val="6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  <c:pt idx="5">
                  <c:v>令和5年度</c:v>
                </c:pt>
              </c:strCache>
            </c:strRef>
          </c:cat>
          <c:val>
            <c:numRef>
              <c:f>グラフ!$M$4:$M$9</c:f>
              <c:numCache>
                <c:formatCode>#,##0_);[Red]\(#,##0\)</c:formatCode>
                <c:ptCount val="6"/>
                <c:pt idx="0">
                  <c:v>7410</c:v>
                </c:pt>
                <c:pt idx="1">
                  <c:v>7918</c:v>
                </c:pt>
                <c:pt idx="2">
                  <c:v>11517</c:v>
                </c:pt>
                <c:pt idx="3">
                  <c:v>9374</c:v>
                </c:pt>
                <c:pt idx="4">
                  <c:v>8820</c:v>
                </c:pt>
                <c:pt idx="5">
                  <c:v>9554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64-4F1F-B1F5-C0106D3A2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1580688"/>
        <c:axId val="1"/>
      </c:barChart>
      <c:catAx>
        <c:axId val="100158068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単位：百万円</a:t>
                </a:r>
              </a:p>
            </c:rich>
          </c:tx>
          <c:layout>
            <c:manualLayout>
              <c:xMode val="edge"/>
              <c:yMode val="edge"/>
              <c:x val="2.7993416806505748E-2"/>
              <c:y val="3.992808426976525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10015806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390822803092717"/>
          <c:y val="0.14150879654894624"/>
          <c:w val="0.16326010383141659"/>
          <c:h val="7.300341582714702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sz="1400"/>
              <a:t>令和５年度　村税の内訳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557410363447963"/>
          <c:y val="0.12169954003274343"/>
          <c:w val="0.53614892107344136"/>
          <c:h val="0.7856438242249421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96-41A0-BF3C-9291A091E73A}"/>
              </c:ext>
            </c:extLst>
          </c:dPt>
          <c:dPt>
            <c:idx val="1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96-41A0-BF3C-9291A091E73A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96-41A0-BF3C-9291A091E73A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896-41A0-BF3C-9291A091E73A}"/>
              </c:ext>
            </c:extLst>
          </c:dPt>
          <c:dLbls>
            <c:dLbl>
              <c:idx val="0"/>
              <c:layout>
                <c:manualLayout>
                  <c:x val="0.17751280015478468"/>
                  <c:y val="5.95839505210363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96-41A0-BF3C-9291A091E73A}"/>
                </c:ext>
              </c:extLst>
            </c:dLbl>
            <c:dLbl>
              <c:idx val="1"/>
              <c:layout>
                <c:manualLayout>
                  <c:x val="-0.20808845997170666"/>
                  <c:y val="-9.80988020061849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96-41A0-BF3C-9291A091E73A}"/>
                </c:ext>
              </c:extLst>
            </c:dLbl>
            <c:dLbl>
              <c:idx val="2"/>
              <c:layout>
                <c:manualLayout>
                  <c:x val="-2.9332132604833052E-2"/>
                  <c:y val="-1.93446116265169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96-41A0-BF3C-9291A091E73A}"/>
                </c:ext>
              </c:extLst>
            </c:dLbl>
            <c:dLbl>
              <c:idx val="3"/>
              <c:layout>
                <c:manualLayout>
                  <c:x val="-8.6740988639602154E-2"/>
                  <c:y val="-9.17652867648969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96-41A0-BF3C-9291A091E73A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1100"/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グラフ!$K$22:$K$25</c:f>
              <c:strCache>
                <c:ptCount val="4"/>
                <c:pt idx="0">
                  <c:v>村民税</c:v>
                </c:pt>
                <c:pt idx="1">
                  <c:v>固定資産税</c:v>
                </c:pt>
                <c:pt idx="2">
                  <c:v>軽自動車税</c:v>
                </c:pt>
                <c:pt idx="3">
                  <c:v>村たばこ税</c:v>
                </c:pt>
              </c:strCache>
            </c:strRef>
          </c:cat>
          <c:val>
            <c:numRef>
              <c:f>グラフ!$L$22:$L$25</c:f>
              <c:numCache>
                <c:formatCode>#,##0_);[Red]\(#,##0\)</c:formatCode>
                <c:ptCount val="4"/>
                <c:pt idx="0">
                  <c:v>1040169</c:v>
                </c:pt>
                <c:pt idx="1">
                  <c:v>1538065</c:v>
                </c:pt>
                <c:pt idx="2">
                  <c:v>70593</c:v>
                </c:pt>
                <c:pt idx="3">
                  <c:v>126512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896-41A0-BF3C-9291A091E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25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GSｺﾞｼｯｸM" panose="020B0600000000000000" pitchFamily="50" charset="-128"/>
          <a:ea typeface="HGSｺﾞｼｯｸM" panose="020B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0</xdr:rowOff>
    </xdr:from>
    <xdr:to>
      <xdr:col>7</xdr:col>
      <xdr:colOff>0</xdr:colOff>
      <xdr:row>20</xdr:row>
      <xdr:rowOff>7620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C4041169-FBA5-435D-AAA1-03EF81322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25</xdr:row>
      <xdr:rowOff>182880</xdr:rowOff>
    </xdr:from>
    <xdr:to>
      <xdr:col>7</xdr:col>
      <xdr:colOff>0</xdr:colOff>
      <xdr:row>42</xdr:row>
      <xdr:rowOff>182880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EEC41981-D93D-4D03-BB51-26CC36558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5E6A6E-20D5-4542-9871-A70D195FB88D}" name="テーブル1" displayName="テーブル1" ref="K21:L26" totalsRowShown="0" headerRowDxfId="6" dataDxfId="4" headerRowBorderDxfId="5" tableBorderDxfId="3" totalsRowBorderDxfId="2">
  <autoFilter ref="K21:L26" xr:uid="{00000000-0009-0000-0100-000001000000}"/>
  <tableColumns count="2">
    <tableColumn id="1" xr3:uid="{EF8244B6-3D8D-42A4-AECE-FB7C4A854B4A}" name="村税" dataDxfId="1"/>
    <tableColumn id="2" xr3:uid="{13B9F2F9-A41A-4AD7-BD5A-B9464F6AF66B}" name="単位：千円" dataDxfId="0" dataCellStyle="桁区切り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567FD-6B80-4CE5-ABC9-C32A10AF742A}">
  <dimension ref="A1:G12"/>
  <sheetViews>
    <sheetView view="pageBreakPreview" zoomScaleNormal="100" zoomScaleSheetLayoutView="100" workbookViewId="0">
      <selection activeCell="D18" sqref="D18"/>
    </sheetView>
  </sheetViews>
  <sheetFormatPr defaultColWidth="7.36328125" defaultRowHeight="13.2"/>
  <cols>
    <col min="1" max="1" width="9.1796875" style="1" bestFit="1" customWidth="1"/>
    <col min="2" max="4" width="13.6328125" style="1" customWidth="1"/>
    <col min="5" max="5" width="8.7265625" style="1" customWidth="1"/>
    <col min="6" max="6" width="12.7265625" style="1" customWidth="1"/>
    <col min="7" max="7" width="8.7265625" style="1" customWidth="1"/>
    <col min="8" max="16384" width="7.36328125" style="1"/>
  </cols>
  <sheetData>
    <row r="1" spans="1:7" ht="27" customHeight="1">
      <c r="A1" s="104" t="s">
        <v>0</v>
      </c>
      <c r="B1" s="104"/>
      <c r="C1" s="104"/>
      <c r="D1" s="104"/>
      <c r="E1" s="104"/>
      <c r="F1" s="104"/>
      <c r="G1" s="104"/>
    </row>
    <row r="2" spans="1:7" ht="14.4" customHeight="1">
      <c r="A2" s="2" t="s">
        <v>1</v>
      </c>
      <c r="B2" s="3"/>
      <c r="C2" s="3"/>
      <c r="D2" s="3"/>
      <c r="E2" s="3"/>
      <c r="F2" s="3"/>
      <c r="G2" s="3"/>
    </row>
    <row r="3" spans="1:7" ht="18" customHeight="1">
      <c r="A3" s="105" t="s">
        <v>2</v>
      </c>
      <c r="B3" s="12" t="s">
        <v>3</v>
      </c>
      <c r="C3" s="12" t="s">
        <v>4</v>
      </c>
      <c r="D3" s="106" t="s">
        <v>5</v>
      </c>
      <c r="E3" s="107" t="s">
        <v>6</v>
      </c>
      <c r="F3" s="106" t="s">
        <v>7</v>
      </c>
      <c r="G3" s="107" t="s">
        <v>85</v>
      </c>
    </row>
    <row r="4" spans="1:7" ht="15.6" customHeight="1">
      <c r="A4" s="105"/>
      <c r="B4" s="13" t="s">
        <v>8</v>
      </c>
      <c r="C4" s="13" t="s">
        <v>9</v>
      </c>
      <c r="D4" s="106"/>
      <c r="E4" s="106"/>
      <c r="F4" s="106"/>
      <c r="G4" s="106"/>
    </row>
    <row r="5" spans="1:7" ht="22.95" customHeight="1">
      <c r="A5" s="14" t="s">
        <v>86</v>
      </c>
      <c r="B5" s="4">
        <v>3201782</v>
      </c>
      <c r="C5" s="4">
        <v>2263969</v>
      </c>
      <c r="D5" s="4">
        <v>750245</v>
      </c>
      <c r="E5" s="5">
        <v>0.64</v>
      </c>
      <c r="F5" s="4">
        <v>3843062</v>
      </c>
      <c r="G5" s="6">
        <v>7.8E-2</v>
      </c>
    </row>
    <row r="6" spans="1:7" ht="22.95" customHeight="1">
      <c r="A6" s="14" t="s">
        <v>87</v>
      </c>
      <c r="B6" s="4">
        <v>3210915</v>
      </c>
      <c r="C6" s="4">
        <v>2170420</v>
      </c>
      <c r="D6" s="4">
        <v>1037667</v>
      </c>
      <c r="E6" s="5">
        <v>0.68</v>
      </c>
      <c r="F6" s="4">
        <v>4022226</v>
      </c>
      <c r="G6" s="6">
        <v>7.9000000000000001E-2</v>
      </c>
    </row>
    <row r="7" spans="1:7" ht="22.95" customHeight="1">
      <c r="A7" s="14" t="s">
        <v>88</v>
      </c>
      <c r="B7" s="4">
        <v>3404054</v>
      </c>
      <c r="C7" s="4">
        <v>2312332</v>
      </c>
      <c r="D7" s="4">
        <v>1089983</v>
      </c>
      <c r="E7" s="5">
        <v>0.69</v>
      </c>
      <c r="F7" s="4">
        <v>4259356</v>
      </c>
      <c r="G7" s="6">
        <v>7.4999999999999997E-2</v>
      </c>
    </row>
    <row r="8" spans="1:7" ht="22.95" customHeight="1">
      <c r="A8" s="14" t="s">
        <v>89</v>
      </c>
      <c r="B8" s="4">
        <v>3719437</v>
      </c>
      <c r="C8" s="4">
        <v>2364286</v>
      </c>
      <c r="D8" s="4">
        <v>1281680</v>
      </c>
      <c r="E8" s="5">
        <v>0.67</v>
      </c>
      <c r="F8" s="4">
        <v>4650305</v>
      </c>
      <c r="G8" s="6">
        <v>7.8E-2</v>
      </c>
    </row>
    <row r="9" spans="1:7" ht="22.95" customHeight="1">
      <c r="A9" s="14" t="s">
        <v>90</v>
      </c>
      <c r="B9" s="4">
        <v>3838108</v>
      </c>
      <c r="C9" s="4">
        <v>2423669</v>
      </c>
      <c r="D9" s="4">
        <v>1414439</v>
      </c>
      <c r="E9" s="5">
        <v>0.65</v>
      </c>
      <c r="F9" s="4">
        <v>4636238</v>
      </c>
      <c r="G9" s="6">
        <v>7.6999999999999999E-2</v>
      </c>
    </row>
    <row r="10" spans="1:7" ht="22.95" customHeight="1">
      <c r="A10" s="13" t="s">
        <v>49</v>
      </c>
      <c r="B10" s="7">
        <v>4050953</v>
      </c>
      <c r="C10" s="7">
        <v>2535128</v>
      </c>
      <c r="D10" s="7">
        <v>1515893</v>
      </c>
      <c r="E10" s="8">
        <v>0.63</v>
      </c>
      <c r="F10" s="7">
        <v>4819622</v>
      </c>
      <c r="G10" s="9">
        <v>6.8000000000000005E-2</v>
      </c>
    </row>
    <row r="11" spans="1:7" ht="19.2" customHeight="1">
      <c r="A11" s="3"/>
      <c r="B11" s="3"/>
      <c r="C11" s="3"/>
      <c r="D11" s="3"/>
      <c r="E11" s="3"/>
      <c r="F11" s="3"/>
      <c r="G11" s="88" t="s">
        <v>10</v>
      </c>
    </row>
    <row r="12" spans="1:7">
      <c r="A12" s="11"/>
    </row>
  </sheetData>
  <mergeCells count="6">
    <mergeCell ref="A1:G1"/>
    <mergeCell ref="A3:A4"/>
    <mergeCell ref="D3:D4"/>
    <mergeCell ref="E3:E4"/>
    <mergeCell ref="F3:F4"/>
    <mergeCell ref="G3:G4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97D3D-2CDC-480A-B0B6-BBCCF7912F03}">
  <dimension ref="A1:M14"/>
  <sheetViews>
    <sheetView view="pageBreakPreview" zoomScaleNormal="100" zoomScaleSheetLayoutView="100" workbookViewId="0">
      <selection activeCell="F12" sqref="F12"/>
    </sheetView>
  </sheetViews>
  <sheetFormatPr defaultColWidth="7.36328125" defaultRowHeight="13.2"/>
  <cols>
    <col min="1" max="6" width="9.36328125" style="1" customWidth="1"/>
    <col min="7" max="7" width="7.36328125" style="1"/>
    <col min="8" max="8" width="7.90625" style="1" customWidth="1"/>
    <col min="9" max="9" width="7.453125" style="1" bestFit="1" customWidth="1"/>
    <col min="10" max="10" width="8.26953125" style="1" bestFit="1" customWidth="1"/>
    <col min="11" max="16384" width="7.36328125" style="1"/>
  </cols>
  <sheetData>
    <row r="1" spans="1:13" ht="27.6" customHeight="1">
      <c r="A1" s="104" t="s">
        <v>109</v>
      </c>
      <c r="B1" s="104"/>
      <c r="C1" s="104"/>
      <c r="D1" s="104"/>
      <c r="E1" s="104"/>
      <c r="F1" s="104"/>
    </row>
    <row r="2" spans="1:13" ht="13.8" customHeight="1">
      <c r="A2" s="3"/>
      <c r="B2" s="3"/>
      <c r="C2" s="3"/>
      <c r="D2" s="3"/>
      <c r="E2" s="3"/>
      <c r="F2" s="3"/>
    </row>
    <row r="3" spans="1:13">
      <c r="A3" s="110" t="s">
        <v>2</v>
      </c>
      <c r="B3" s="110" t="s">
        <v>91</v>
      </c>
      <c r="C3" s="110"/>
      <c r="D3" s="110"/>
      <c r="E3" s="110" t="s">
        <v>107</v>
      </c>
      <c r="F3" s="110"/>
      <c r="J3" s="70" t="s">
        <v>92</v>
      </c>
    </row>
    <row r="4" spans="1:13">
      <c r="A4" s="110"/>
      <c r="B4" s="71" t="s">
        <v>20</v>
      </c>
      <c r="C4" s="71" t="s">
        <v>93</v>
      </c>
      <c r="D4" s="71" t="s">
        <v>94</v>
      </c>
      <c r="E4" s="71" t="s">
        <v>20</v>
      </c>
      <c r="F4" s="71" t="s">
        <v>108</v>
      </c>
      <c r="H4" s="108" t="s">
        <v>95</v>
      </c>
      <c r="I4" s="108" t="s">
        <v>96</v>
      </c>
      <c r="J4" s="109"/>
    </row>
    <row r="5" spans="1:13">
      <c r="A5" s="110"/>
      <c r="B5" s="72" t="s">
        <v>97</v>
      </c>
      <c r="C5" s="72" t="s">
        <v>98</v>
      </c>
      <c r="D5" s="72" t="s">
        <v>98</v>
      </c>
      <c r="E5" s="72" t="s">
        <v>97</v>
      </c>
      <c r="F5" s="72" t="s">
        <v>111</v>
      </c>
      <c r="H5" s="109"/>
      <c r="I5" s="19" t="s">
        <v>99</v>
      </c>
      <c r="J5" s="19" t="s">
        <v>100</v>
      </c>
    </row>
    <row r="6" spans="1:13" ht="22.95" customHeight="1">
      <c r="A6" s="73" t="s">
        <v>86</v>
      </c>
      <c r="B6" s="58">
        <v>7410412</v>
      </c>
      <c r="C6" s="58">
        <f t="shared" ref="C6:C11" si="0">B6/I6*1000</f>
        <v>1035986.5790577381</v>
      </c>
      <c r="D6" s="58">
        <f t="shared" ref="D6:D11" si="1">B6/J6*1000</f>
        <v>426867.05069124425</v>
      </c>
      <c r="E6" s="58">
        <v>2617995</v>
      </c>
      <c r="F6" s="82">
        <f>E6/B6</f>
        <v>0.3532860251224898</v>
      </c>
      <c r="H6" s="74" t="s">
        <v>101</v>
      </c>
      <c r="I6" s="75">
        <v>7153</v>
      </c>
      <c r="J6" s="75">
        <v>17360</v>
      </c>
    </row>
    <row r="7" spans="1:13" ht="22.95" customHeight="1">
      <c r="A7" s="73" t="s">
        <v>15</v>
      </c>
      <c r="B7" s="58">
        <v>7918197</v>
      </c>
      <c r="C7" s="58">
        <f t="shared" si="0"/>
        <v>1077159.1620187731</v>
      </c>
      <c r="D7" s="58">
        <f t="shared" si="1"/>
        <v>450486.26045400236</v>
      </c>
      <c r="E7" s="58">
        <v>2545110</v>
      </c>
      <c r="F7" s="81">
        <f t="shared" ref="F7:F11" si="2">E7/B7</f>
        <v>0.32142544571699844</v>
      </c>
      <c r="H7" s="74" t="s">
        <v>102</v>
      </c>
      <c r="I7" s="75">
        <v>7351</v>
      </c>
      <c r="J7" s="75">
        <v>17577</v>
      </c>
    </row>
    <row r="8" spans="1:13" ht="22.95" customHeight="1">
      <c r="A8" s="73" t="s">
        <v>46</v>
      </c>
      <c r="B8" s="58">
        <v>11517374</v>
      </c>
      <c r="C8" s="58">
        <f t="shared" si="0"/>
        <v>1522052.8611074402</v>
      </c>
      <c r="D8" s="58">
        <f t="shared" si="1"/>
        <v>646825.45209479949</v>
      </c>
      <c r="E8" s="58">
        <v>2732139</v>
      </c>
      <c r="F8" s="81">
        <f t="shared" si="2"/>
        <v>0.23721891813185889</v>
      </c>
      <c r="H8" s="74" t="s">
        <v>103</v>
      </c>
      <c r="I8" s="75">
        <v>7567</v>
      </c>
      <c r="J8" s="75">
        <v>17806</v>
      </c>
    </row>
    <row r="9" spans="1:13" ht="22.95" customHeight="1">
      <c r="A9" s="73" t="s">
        <v>47</v>
      </c>
      <c r="B9" s="58">
        <v>9373559</v>
      </c>
      <c r="C9" s="58">
        <f t="shared" si="0"/>
        <v>1222425.5346896192</v>
      </c>
      <c r="D9" s="58">
        <f t="shared" si="1"/>
        <v>524688.4410859223</v>
      </c>
      <c r="E9" s="58">
        <v>2602782</v>
      </c>
      <c r="F9" s="81">
        <f t="shared" si="2"/>
        <v>0.27767276015438747</v>
      </c>
      <c r="H9" s="74" t="s">
        <v>104</v>
      </c>
      <c r="I9" s="75">
        <v>7668</v>
      </c>
      <c r="J9" s="75">
        <v>17865</v>
      </c>
    </row>
    <row r="10" spans="1:13" ht="22.95" customHeight="1">
      <c r="A10" s="73" t="s">
        <v>48</v>
      </c>
      <c r="B10" s="58">
        <v>8819650</v>
      </c>
      <c r="C10" s="58">
        <f t="shared" si="0"/>
        <v>1139048.172542942</v>
      </c>
      <c r="D10" s="58">
        <f t="shared" si="1"/>
        <v>492745.40477121627</v>
      </c>
      <c r="E10" s="58">
        <v>2708215</v>
      </c>
      <c r="F10" s="81">
        <f t="shared" si="2"/>
        <v>0.30706604003560234</v>
      </c>
      <c r="H10" s="74" t="s">
        <v>105</v>
      </c>
      <c r="I10" s="75">
        <v>7743</v>
      </c>
      <c r="J10" s="75">
        <v>17899</v>
      </c>
    </row>
    <row r="11" spans="1:13" ht="22.95" customHeight="1">
      <c r="A11" s="72" t="s">
        <v>65</v>
      </c>
      <c r="B11" s="28">
        <v>9554112</v>
      </c>
      <c r="C11" s="28">
        <f t="shared" si="0"/>
        <v>1224101.4734144779</v>
      </c>
      <c r="D11" s="28">
        <f t="shared" si="1"/>
        <v>532440.48149799381</v>
      </c>
      <c r="E11" s="28">
        <v>2775339</v>
      </c>
      <c r="F11" s="83">
        <f t="shared" si="2"/>
        <v>0.29048633719177669</v>
      </c>
      <c r="H11" s="74" t="s">
        <v>106</v>
      </c>
      <c r="I11" s="75">
        <v>7805</v>
      </c>
      <c r="J11" s="75">
        <v>17944</v>
      </c>
      <c r="M11" s="76"/>
    </row>
    <row r="12" spans="1:13" ht="18.600000000000001" customHeight="1">
      <c r="A12" s="79" t="s">
        <v>110</v>
      </c>
      <c r="B12" s="77"/>
      <c r="C12" s="77"/>
      <c r="D12" s="77"/>
      <c r="E12" s="77"/>
      <c r="F12" s="80" t="s">
        <v>42</v>
      </c>
    </row>
    <row r="13" spans="1:13">
      <c r="A13" s="78"/>
      <c r="B13" s="3"/>
      <c r="C13" s="3"/>
      <c r="D13" s="3"/>
      <c r="E13" s="3"/>
      <c r="F13" s="3"/>
    </row>
    <row r="14" spans="1:13">
      <c r="A14" s="78"/>
      <c r="B14" s="3"/>
      <c r="C14" s="3"/>
      <c r="D14" s="3"/>
      <c r="E14" s="3"/>
      <c r="F14" s="3"/>
    </row>
  </sheetData>
  <mergeCells count="6">
    <mergeCell ref="I4:J4"/>
    <mergeCell ref="A1:F1"/>
    <mergeCell ref="A3:A5"/>
    <mergeCell ref="B3:D3"/>
    <mergeCell ref="E3:F3"/>
    <mergeCell ref="H4:H5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878E2-0274-4E69-B9C2-392FD5F5C177}">
  <dimension ref="A1:N25"/>
  <sheetViews>
    <sheetView view="pageBreakPreview" topLeftCell="A17" zoomScaleNormal="100" zoomScaleSheetLayoutView="100" workbookViewId="0">
      <selection activeCell="A2" sqref="A2"/>
    </sheetView>
  </sheetViews>
  <sheetFormatPr defaultColWidth="7.36328125" defaultRowHeight="13.2"/>
  <cols>
    <col min="1" max="1" width="8.81640625" style="1" customWidth="1"/>
    <col min="2" max="2" width="8" style="1" customWidth="1"/>
    <col min="3" max="3" width="9.90625" style="1" customWidth="1"/>
    <col min="4" max="4" width="5.26953125" style="1" customWidth="1"/>
    <col min="5" max="5" width="9.90625" style="1" customWidth="1"/>
    <col min="6" max="6" width="5.26953125" style="1" customWidth="1"/>
    <col min="7" max="7" width="9.90625" style="1" customWidth="1"/>
    <col min="8" max="8" width="5.26953125" style="1" customWidth="1"/>
    <col min="9" max="9" width="9.90625" style="1" customWidth="1"/>
    <col min="10" max="10" width="5.26953125" style="1" customWidth="1"/>
    <col min="11" max="11" width="9.90625" style="1" customWidth="1"/>
    <col min="12" max="12" width="5.26953125" style="1" customWidth="1"/>
    <col min="13" max="13" width="9.90625" style="1" customWidth="1"/>
    <col min="14" max="14" width="5.26953125" style="1" customWidth="1"/>
    <col min="15" max="16384" width="7.36328125" style="1"/>
  </cols>
  <sheetData>
    <row r="1" spans="1:14" ht="19.2">
      <c r="A1" s="104" t="s">
        <v>63</v>
      </c>
      <c r="B1" s="104"/>
      <c r="C1" s="104"/>
      <c r="D1" s="104"/>
      <c r="E1" s="104"/>
      <c r="F1" s="116"/>
      <c r="G1" s="116"/>
      <c r="H1" s="116"/>
      <c r="I1" s="116"/>
      <c r="J1" s="116"/>
      <c r="K1" s="116"/>
      <c r="L1" s="116"/>
      <c r="M1" s="116"/>
      <c r="N1" s="116"/>
    </row>
    <row r="2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9.95" customHeight="1">
      <c r="A3" s="110" t="s">
        <v>44</v>
      </c>
      <c r="B3" s="110"/>
      <c r="C3" s="110" t="s">
        <v>14</v>
      </c>
      <c r="D3" s="110"/>
      <c r="E3" s="110" t="s">
        <v>64</v>
      </c>
      <c r="F3" s="110"/>
      <c r="G3" s="110" t="s">
        <v>46</v>
      </c>
      <c r="H3" s="110"/>
      <c r="I3" s="110" t="s">
        <v>47</v>
      </c>
      <c r="J3" s="110"/>
      <c r="K3" s="110" t="s">
        <v>48</v>
      </c>
      <c r="L3" s="110"/>
      <c r="M3" s="110" t="s">
        <v>65</v>
      </c>
      <c r="N3" s="110"/>
    </row>
    <row r="4" spans="1:14" ht="19.95" customHeight="1">
      <c r="A4" s="110"/>
      <c r="B4" s="110"/>
      <c r="C4" s="29" t="s">
        <v>20</v>
      </c>
      <c r="D4" s="30" t="s">
        <v>21</v>
      </c>
      <c r="E4" s="29" t="s">
        <v>20</v>
      </c>
      <c r="F4" s="30" t="s">
        <v>21</v>
      </c>
      <c r="G4" s="29" t="s">
        <v>20</v>
      </c>
      <c r="H4" s="30" t="s">
        <v>21</v>
      </c>
      <c r="I4" s="29" t="s">
        <v>20</v>
      </c>
      <c r="J4" s="30" t="s">
        <v>21</v>
      </c>
      <c r="K4" s="29" t="s">
        <v>20</v>
      </c>
      <c r="L4" s="30" t="s">
        <v>21</v>
      </c>
      <c r="M4" s="29" t="s">
        <v>20</v>
      </c>
      <c r="N4" s="30" t="s">
        <v>21</v>
      </c>
    </row>
    <row r="5" spans="1:14" ht="19.95" customHeight="1">
      <c r="A5" s="111" t="s">
        <v>66</v>
      </c>
      <c r="B5" s="111"/>
      <c r="C5" s="31">
        <v>2617995</v>
      </c>
      <c r="D5" s="32">
        <f>C5/C22*100</f>
        <v>33.787630270728748</v>
      </c>
      <c r="E5" s="31">
        <v>2545110</v>
      </c>
      <c r="F5" s="32">
        <f>E5/E22*100</f>
        <v>30.731526019361112</v>
      </c>
      <c r="G5" s="31">
        <v>2732139</v>
      </c>
      <c r="H5" s="32">
        <f>G5/G22*100</f>
        <v>23.37177104015343</v>
      </c>
      <c r="I5" s="31">
        <v>2602782</v>
      </c>
      <c r="J5" s="32">
        <f>I5/I22*100</f>
        <v>26.702876734716657</v>
      </c>
      <c r="K5" s="31">
        <v>2708215</v>
      </c>
      <c r="L5" s="32">
        <f>K5/K22*100</f>
        <v>29.258123454293322</v>
      </c>
      <c r="M5" s="31">
        <v>2775339</v>
      </c>
      <c r="N5" s="32">
        <f>M5/M22*100</f>
        <v>28.071300282833111</v>
      </c>
    </row>
    <row r="6" spans="1:14" ht="19.95" customHeight="1">
      <c r="A6" s="111" t="s">
        <v>67</v>
      </c>
      <c r="B6" s="111"/>
      <c r="C6" s="31">
        <v>35283</v>
      </c>
      <c r="D6" s="32">
        <f>C6/C22*100</f>
        <v>0.45535952469050639</v>
      </c>
      <c r="E6" s="31">
        <v>35551</v>
      </c>
      <c r="F6" s="32">
        <f>E6/E22*100</f>
        <v>0.42926886520201751</v>
      </c>
      <c r="G6" s="31">
        <v>35764</v>
      </c>
      <c r="H6" s="32">
        <f>G6/G22*100</f>
        <v>0.30593905342299471</v>
      </c>
      <c r="I6" s="31">
        <v>36375</v>
      </c>
      <c r="J6" s="32">
        <f>I6/I22*100</f>
        <v>0.3731842087525265</v>
      </c>
      <c r="K6" s="31">
        <v>40215</v>
      </c>
      <c r="L6" s="32">
        <f>K6/K22*100</f>
        <v>0.43446160467850808</v>
      </c>
      <c r="M6" s="31">
        <v>40518</v>
      </c>
      <c r="N6" s="32">
        <f>M6/M22*100</f>
        <v>0.40982126682896469</v>
      </c>
    </row>
    <row r="7" spans="1:14" ht="19.95" customHeight="1">
      <c r="A7" s="115" t="s">
        <v>68</v>
      </c>
      <c r="B7" s="115"/>
      <c r="C7" s="31">
        <v>262166</v>
      </c>
      <c r="D7" s="32">
        <f>C7/C22*100</f>
        <v>3.383493046226548</v>
      </c>
      <c r="E7" s="31">
        <v>252013</v>
      </c>
      <c r="F7" s="32">
        <f>E7/E22*100</f>
        <v>3.0429899166312073</v>
      </c>
      <c r="G7" s="31">
        <v>311927</v>
      </c>
      <c r="H7" s="32">
        <f>G7/G22*100</f>
        <v>2.6683438965740538</v>
      </c>
      <c r="I7" s="31">
        <v>348468</v>
      </c>
      <c r="J7" s="32">
        <f>I7/I22*100</f>
        <v>3.5750585527305949</v>
      </c>
      <c r="K7" s="31">
        <v>387266</v>
      </c>
      <c r="L7" s="32">
        <f>K7/K22*100</f>
        <v>4.1838171776060458</v>
      </c>
      <c r="M7" s="31">
        <v>409365</v>
      </c>
      <c r="N7" s="32">
        <f>M7/M22*100</f>
        <v>4.1405420528021901</v>
      </c>
    </row>
    <row r="8" spans="1:14" ht="19.95" customHeight="1">
      <c r="A8" s="117" t="s">
        <v>69</v>
      </c>
      <c r="B8" s="111"/>
      <c r="C8" s="31">
        <f>SUM(C9:C10)</f>
        <v>876414</v>
      </c>
      <c r="D8" s="32">
        <f>D9+D10</f>
        <v>11.310927712272353</v>
      </c>
      <c r="E8" s="31">
        <f>SUM(E9:E10)</f>
        <v>1148749</v>
      </c>
      <c r="F8" s="32">
        <f>F9+F10</f>
        <v>13.870838503331903</v>
      </c>
      <c r="G8" s="31">
        <f>SUM(G9:G10)</f>
        <v>1196646</v>
      </c>
      <c r="H8" s="32">
        <f>H9+H10</f>
        <v>10.236571539045212</v>
      </c>
      <c r="I8" s="31">
        <f>SUM(I9:I10)</f>
        <v>1388589</v>
      </c>
      <c r="J8" s="32">
        <f>J9+J10</f>
        <v>14.246034013675931</v>
      </c>
      <c r="K8" s="31">
        <f>SUM(K9:K10)</f>
        <v>1514619</v>
      </c>
      <c r="L8" s="32">
        <f>L9+L10</f>
        <v>16.363143136057623</v>
      </c>
      <c r="M8" s="31">
        <f>SUM(M9:M10)</f>
        <v>1612665</v>
      </c>
      <c r="N8" s="32">
        <f>N9+N10</f>
        <v>16.311377986838746</v>
      </c>
    </row>
    <row r="9" spans="1:14" ht="19.95" customHeight="1">
      <c r="A9" s="22"/>
      <c r="B9" s="23" t="s">
        <v>70</v>
      </c>
      <c r="C9" s="33">
        <v>750245</v>
      </c>
      <c r="D9" s="34">
        <f>C9/C22*100</f>
        <v>9.6826008729821424</v>
      </c>
      <c r="E9" s="33">
        <v>1037667</v>
      </c>
      <c r="F9" s="34">
        <f>E9/E22*100</f>
        <v>12.529552911242495</v>
      </c>
      <c r="G9" s="33">
        <v>1089983</v>
      </c>
      <c r="H9" s="34">
        <f>G9/G22*100</f>
        <v>9.3241350874386555</v>
      </c>
      <c r="I9" s="33">
        <v>1281680</v>
      </c>
      <c r="J9" s="34">
        <f>I9/I22*100</f>
        <v>13.149216128493146</v>
      </c>
      <c r="K9" s="33">
        <v>1414439</v>
      </c>
      <c r="L9" s="34">
        <f>K9/K22*100</f>
        <v>15.280851365407544</v>
      </c>
      <c r="M9" s="33">
        <v>1515893</v>
      </c>
      <c r="N9" s="34">
        <f>M9/M22*100</f>
        <v>15.332572921594348</v>
      </c>
    </row>
    <row r="10" spans="1:14" ht="19.95" customHeight="1">
      <c r="A10" s="26"/>
      <c r="B10" s="27" t="s">
        <v>71</v>
      </c>
      <c r="C10" s="35">
        <v>126169</v>
      </c>
      <c r="D10" s="36">
        <f>C10/C22*100</f>
        <v>1.6283268392902106</v>
      </c>
      <c r="E10" s="35">
        <v>111082</v>
      </c>
      <c r="F10" s="36">
        <f>E10/E22*100</f>
        <v>1.3412855920894071</v>
      </c>
      <c r="G10" s="35">
        <v>106663</v>
      </c>
      <c r="H10" s="36">
        <f>G10/G22*100</f>
        <v>0.91243645160655651</v>
      </c>
      <c r="I10" s="35">
        <v>106909</v>
      </c>
      <c r="J10" s="36">
        <f>I10/I22*100</f>
        <v>1.0968178851827863</v>
      </c>
      <c r="K10" s="35">
        <v>100180</v>
      </c>
      <c r="L10" s="36">
        <f>K10/K22*100</f>
        <v>1.0822917706500794</v>
      </c>
      <c r="M10" s="35">
        <v>96772</v>
      </c>
      <c r="N10" s="36">
        <f>M10/M22*100</f>
        <v>0.97880506524439936</v>
      </c>
    </row>
    <row r="11" spans="1:14" ht="19.95" customHeight="1">
      <c r="A11" s="115" t="s">
        <v>72</v>
      </c>
      <c r="B11" s="115"/>
      <c r="C11" s="31">
        <v>128949</v>
      </c>
      <c r="D11" s="32">
        <f>C11/C22*100</f>
        <v>1.6642052928978861</v>
      </c>
      <c r="E11" s="31">
        <v>160235</v>
      </c>
      <c r="F11" s="32">
        <f>E11/E22*100</f>
        <v>1.9347949879228512</v>
      </c>
      <c r="G11" s="31">
        <v>286685</v>
      </c>
      <c r="H11" s="32">
        <f>G11/G22*100</f>
        <v>2.4524140904420992</v>
      </c>
      <c r="I11" s="31">
        <v>315364</v>
      </c>
      <c r="J11" s="32">
        <f>I11/I22*100</f>
        <v>3.2354327095266462</v>
      </c>
      <c r="K11" s="31">
        <v>308002</v>
      </c>
      <c r="L11" s="32">
        <f>K11/K22*100</f>
        <v>3.3274908159689134</v>
      </c>
      <c r="M11" s="31">
        <v>268350</v>
      </c>
      <c r="N11" s="32">
        <f>M11/M22*100</f>
        <v>2.714239028420768</v>
      </c>
    </row>
    <row r="12" spans="1:14" ht="19.95" customHeight="1">
      <c r="A12" s="111" t="s">
        <v>73</v>
      </c>
      <c r="B12" s="111"/>
      <c r="C12" s="31">
        <v>65353</v>
      </c>
      <c r="D12" s="32">
        <f>C12/C22*100</f>
        <v>0.8434404959073396</v>
      </c>
      <c r="E12" s="31">
        <v>62175</v>
      </c>
      <c r="F12" s="32">
        <f>E12/E22*100</f>
        <v>0.75074658079759893</v>
      </c>
      <c r="G12" s="31">
        <v>48723</v>
      </c>
      <c r="H12" s="32">
        <f>G12/G22*100</f>
        <v>0.41679533888627029</v>
      </c>
      <c r="I12" s="31">
        <v>45854</v>
      </c>
      <c r="J12" s="32">
        <f>I12/I22*100</f>
        <v>0.47043267926153537</v>
      </c>
      <c r="K12" s="31">
        <v>78514</v>
      </c>
      <c r="L12" s="32">
        <f>K12/K22*100</f>
        <v>0.84822375804372474</v>
      </c>
      <c r="M12" s="31">
        <v>57502</v>
      </c>
      <c r="N12" s="32">
        <f>M12/M22*100</f>
        <v>0.58160675465716793</v>
      </c>
    </row>
    <row r="13" spans="1:14" ht="19.95" customHeight="1">
      <c r="A13" s="111" t="s">
        <v>74</v>
      </c>
      <c r="B13" s="111"/>
      <c r="C13" s="31">
        <v>1323760</v>
      </c>
      <c r="D13" s="32">
        <f>C13/C22*100</f>
        <v>17.084338758164122</v>
      </c>
      <c r="E13" s="31">
        <v>1552536</v>
      </c>
      <c r="F13" s="32">
        <f>E13/E22*100</f>
        <v>18.74645908428116</v>
      </c>
      <c r="G13" s="31">
        <v>3715855</v>
      </c>
      <c r="H13" s="32">
        <f>G13/G22*100</f>
        <v>31.786857212758697</v>
      </c>
      <c r="I13" s="31">
        <v>2402196</v>
      </c>
      <c r="J13" s="32">
        <f>I13/I22*100</f>
        <v>24.64499281177963</v>
      </c>
      <c r="K13" s="31">
        <v>1865149</v>
      </c>
      <c r="L13" s="32">
        <f>K13/K22*100</f>
        <v>20.150083986187113</v>
      </c>
      <c r="M13" s="31">
        <v>1879555</v>
      </c>
      <c r="N13" s="32">
        <f>M13/M22*100</f>
        <v>19.010849774784411</v>
      </c>
    </row>
    <row r="14" spans="1:14" ht="26.4" customHeight="1">
      <c r="A14" s="114" t="s">
        <v>75</v>
      </c>
      <c r="B14" s="115"/>
      <c r="C14" s="31">
        <v>324013</v>
      </c>
      <c r="D14" s="32">
        <f>C14/C22*100</f>
        <v>4.1816853916488119</v>
      </c>
      <c r="E14" s="31">
        <v>324806</v>
      </c>
      <c r="F14" s="32">
        <f>E14/E22*100</f>
        <v>3.9219460220755114</v>
      </c>
      <c r="G14" s="31">
        <v>318236</v>
      </c>
      <c r="H14" s="32">
        <f>G14/G22*100</f>
        <v>2.7223135165283563</v>
      </c>
      <c r="I14" s="31">
        <v>315875</v>
      </c>
      <c r="J14" s="32">
        <f>I14/I22*100</f>
        <v>3.2406752423286411</v>
      </c>
      <c r="K14" s="31">
        <v>323805</v>
      </c>
      <c r="L14" s="32">
        <f>K14/K22*100</f>
        <v>3.4982180754177374</v>
      </c>
      <c r="M14" s="31">
        <v>320774</v>
      </c>
      <c r="N14" s="32">
        <f>M14/M22*100</f>
        <v>3.2444841069597294</v>
      </c>
    </row>
    <row r="15" spans="1:14" ht="19.95" customHeight="1">
      <c r="A15" s="111" t="s">
        <v>76</v>
      </c>
      <c r="B15" s="111"/>
      <c r="C15" s="31">
        <v>877228</v>
      </c>
      <c r="D15" s="32">
        <f>C15/C22*100</f>
        <v>11.321433129983378</v>
      </c>
      <c r="E15" s="31">
        <v>928006</v>
      </c>
      <c r="F15" s="32">
        <f>E15/E22*100</f>
        <v>11.205425516037904</v>
      </c>
      <c r="G15" s="31">
        <v>1182380</v>
      </c>
      <c r="H15" s="32">
        <f>G15/G22*100</f>
        <v>10.114534671353329</v>
      </c>
      <c r="I15" s="31">
        <v>1056418</v>
      </c>
      <c r="J15" s="32">
        <f>I15/I22*100</f>
        <v>10.83817224582616</v>
      </c>
      <c r="K15" s="31">
        <v>957317</v>
      </c>
      <c r="L15" s="32">
        <f>K15/K22*100</f>
        <v>10.342346885640069</v>
      </c>
      <c r="M15" s="31">
        <v>974561</v>
      </c>
      <c r="N15" s="32">
        <f>M15/M22*100</f>
        <v>9.8572442771633018</v>
      </c>
    </row>
    <row r="16" spans="1:14" ht="19.95" customHeight="1">
      <c r="A16" s="111" t="s">
        <v>77</v>
      </c>
      <c r="B16" s="111"/>
      <c r="C16" s="31">
        <v>47362</v>
      </c>
      <c r="D16" s="32">
        <f>C16/C22*100</f>
        <v>0.61125011502399917</v>
      </c>
      <c r="E16" s="31">
        <v>42500</v>
      </c>
      <c r="F16" s="32">
        <f>E16/E22*100</f>
        <v>0.51317619113627588</v>
      </c>
      <c r="G16" s="31">
        <v>44361</v>
      </c>
      <c r="H16" s="32">
        <f>G16/G22*100</f>
        <v>0.37948110806670027</v>
      </c>
      <c r="I16" s="31">
        <v>47223</v>
      </c>
      <c r="J16" s="32">
        <f>I16/I22*100</f>
        <v>0.48447774267822835</v>
      </c>
      <c r="K16" s="31">
        <v>60585</v>
      </c>
      <c r="L16" s="32">
        <f>K16/K22*100</f>
        <v>0.65452831827545488</v>
      </c>
      <c r="M16" s="31">
        <v>48187</v>
      </c>
      <c r="N16" s="32">
        <f>M16/M22*100</f>
        <v>0.4873897375163464</v>
      </c>
    </row>
    <row r="17" spans="1:14" ht="19.95" customHeight="1">
      <c r="A17" s="111" t="s">
        <v>78</v>
      </c>
      <c r="B17" s="111"/>
      <c r="C17" s="31">
        <v>301861</v>
      </c>
      <c r="D17" s="32">
        <f>C17/C22*100</f>
        <v>3.8957934836210342</v>
      </c>
      <c r="E17" s="31">
        <v>321299</v>
      </c>
      <c r="F17" s="32">
        <f>E17/E22*100</f>
        <v>3.8795999302563366</v>
      </c>
      <c r="G17" s="31">
        <v>374494</v>
      </c>
      <c r="H17" s="32">
        <f>G17/G22*100</f>
        <v>3.2035661523484782</v>
      </c>
      <c r="I17" s="31">
        <v>263330</v>
      </c>
      <c r="J17" s="32">
        <f>I17/I22*100</f>
        <v>2.7015971873760218</v>
      </c>
      <c r="K17" s="31">
        <v>294945</v>
      </c>
      <c r="L17" s="32">
        <f>K17/K22*100</f>
        <v>3.1864298891434188</v>
      </c>
      <c r="M17" s="31">
        <v>767223</v>
      </c>
      <c r="N17" s="32">
        <f>M17/M22*100</f>
        <v>7.7601140678295764</v>
      </c>
    </row>
    <row r="18" spans="1:14" ht="19.95" customHeight="1">
      <c r="A18" s="111" t="s">
        <v>79</v>
      </c>
      <c r="B18" s="111"/>
      <c r="C18" s="31">
        <v>524481</v>
      </c>
      <c r="D18" s="32">
        <f>C18/C22*100</f>
        <v>6.7689090743191196</v>
      </c>
      <c r="E18" s="31">
        <v>337971</v>
      </c>
      <c r="F18" s="32">
        <f>E18/E22*100</f>
        <v>4.0809098939886663</v>
      </c>
      <c r="G18" s="31">
        <v>363559</v>
      </c>
      <c r="H18" s="32">
        <f>G18/G22*100</f>
        <v>3.1100239437258281</v>
      </c>
      <c r="I18" s="31">
        <v>172537</v>
      </c>
      <c r="J18" s="32">
        <f>I18/I22*100</f>
        <v>1.7701191429700254</v>
      </c>
      <c r="K18" s="31">
        <v>373638</v>
      </c>
      <c r="L18" s="32">
        <f>K18/K22*100</f>
        <v>4.0365874685781034</v>
      </c>
      <c r="M18" s="31">
        <v>436634</v>
      </c>
      <c r="N18" s="32">
        <f>M18/M22*100</f>
        <v>4.4163556695937158</v>
      </c>
    </row>
    <row r="19" spans="1:14" ht="19.95" customHeight="1">
      <c r="A19" s="111" t="s">
        <v>80</v>
      </c>
      <c r="B19" s="111"/>
      <c r="C19" s="31">
        <v>121326</v>
      </c>
      <c r="D19" s="32">
        <f>C19/C22*100</f>
        <v>1.5658234756851848</v>
      </c>
      <c r="E19" s="31">
        <v>113235</v>
      </c>
      <c r="F19" s="32">
        <f>E19/E22*100</f>
        <v>1.3672824941956754</v>
      </c>
      <c r="G19" s="31">
        <v>273968</v>
      </c>
      <c r="H19" s="32">
        <f>G19/G22*100</f>
        <v>2.3436279663402027</v>
      </c>
      <c r="I19" s="31">
        <v>105770</v>
      </c>
      <c r="J19" s="32">
        <f>I19/I22*100</f>
        <v>1.0851324744949753</v>
      </c>
      <c r="K19" s="31">
        <v>122294</v>
      </c>
      <c r="L19" s="32">
        <f>K19/K22*100</f>
        <v>1.3211997384695628</v>
      </c>
      <c r="M19" s="31">
        <v>92847</v>
      </c>
      <c r="N19" s="32">
        <f>M19/M22*100</f>
        <v>0.93910546328221745</v>
      </c>
    </row>
    <row r="20" spans="1:14" ht="19.95" customHeight="1">
      <c r="A20" s="111" t="s">
        <v>81</v>
      </c>
      <c r="B20" s="111"/>
      <c r="C20" s="31">
        <v>206654</v>
      </c>
      <c r="D20" s="32">
        <f>C20/C22*100</f>
        <v>2.6670596949066665</v>
      </c>
      <c r="E20" s="31">
        <v>391058</v>
      </c>
      <c r="F20" s="32">
        <f>E20/E22*100</f>
        <v>4.7219212930204657</v>
      </c>
      <c r="G20" s="31">
        <v>756808</v>
      </c>
      <c r="H20" s="32">
        <f>G20/G22*100</f>
        <v>6.4740276015811924</v>
      </c>
      <c r="I20" s="31">
        <v>554018</v>
      </c>
      <c r="J20" s="32">
        <f>I20/I22*100</f>
        <v>5.6838699371727071</v>
      </c>
      <c r="K20" s="31">
        <v>156578</v>
      </c>
      <c r="L20" s="32">
        <f>K20/K22*100</f>
        <v>1.6915859539314051</v>
      </c>
      <c r="M20" s="31">
        <v>131261</v>
      </c>
      <c r="N20" s="32">
        <f>M20/M22*100</f>
        <v>1.3276457205497985</v>
      </c>
    </row>
    <row r="21" spans="1:14" ht="19.95" customHeight="1" thickBot="1">
      <c r="A21" s="112" t="s">
        <v>82</v>
      </c>
      <c r="B21" s="112"/>
      <c r="C21" s="37">
        <v>35538</v>
      </c>
      <c r="D21" s="38">
        <f>C21/C22*100</f>
        <v>0.45865053392430394</v>
      </c>
      <c r="E21" s="37">
        <v>66512</v>
      </c>
      <c r="F21" s="38">
        <f>E21/E22*100</f>
        <v>0.80311470176131738</v>
      </c>
      <c r="G21" s="37">
        <v>48365</v>
      </c>
      <c r="H21" s="38">
        <f>G21/G22*100</f>
        <v>0.41373286877315568</v>
      </c>
      <c r="I21" s="37">
        <v>92398</v>
      </c>
      <c r="J21" s="38">
        <f>I21/I22*100</f>
        <v>0.94794431670971668</v>
      </c>
      <c r="K21" s="37">
        <v>65142</v>
      </c>
      <c r="L21" s="38">
        <f>K21/K22*100</f>
        <v>0.70375973770899858</v>
      </c>
      <c r="M21" s="37">
        <v>71968</v>
      </c>
      <c r="N21" s="38">
        <f>M21/M22*100</f>
        <v>0.72792380993995087</v>
      </c>
    </row>
    <row r="22" spans="1:14" ht="19.95" customHeight="1" thickTop="1">
      <c r="A22" s="113" t="s">
        <v>41</v>
      </c>
      <c r="B22" s="113"/>
      <c r="C22" s="39">
        <f>SUM(C5:C8,C11:C21)</f>
        <v>7748383</v>
      </c>
      <c r="D22" s="40">
        <f>SUM(D5:D8)+SUM(D11:D21)</f>
        <v>100</v>
      </c>
      <c r="E22" s="39">
        <f>SUM(E5:E8,E11:E21)</f>
        <v>8281756</v>
      </c>
      <c r="F22" s="40">
        <f>SUM(F5:F8)+SUM(F11:F21)</f>
        <v>100</v>
      </c>
      <c r="G22" s="39">
        <f>SUM(G5:G8,G11:G21)</f>
        <v>11689910</v>
      </c>
      <c r="H22" s="40">
        <f>SUM(H5:H8)+SUM(H11:H21)</f>
        <v>100</v>
      </c>
      <c r="I22" s="39">
        <f>SUM(I5:I8,I11:I21)</f>
        <v>9747197</v>
      </c>
      <c r="J22" s="40">
        <f>SUM(J5:J8)+SUM(J11:J21)</f>
        <v>100</v>
      </c>
      <c r="K22" s="39">
        <f>SUM(K5:K8,K11:K21)</f>
        <v>9256284</v>
      </c>
      <c r="L22" s="40">
        <f>SUM(L5:L8)+SUM(L11:L21)</f>
        <v>100</v>
      </c>
      <c r="M22" s="39">
        <f>SUM(M5:M8,M11:M21)</f>
        <v>9886749</v>
      </c>
      <c r="N22" s="40">
        <f>SUM(N5:N8)+SUM(N11:N21)</f>
        <v>100</v>
      </c>
    </row>
    <row r="23" spans="1:14" ht="16.8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88" t="s">
        <v>42</v>
      </c>
    </row>
    <row r="24" spans="1:14"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>
      <c r="E25" s="17"/>
      <c r="F25" s="17"/>
      <c r="G25" s="17"/>
      <c r="H25" s="17"/>
      <c r="I25" s="17"/>
      <c r="J25" s="17"/>
      <c r="K25" s="17"/>
      <c r="L25" s="17"/>
      <c r="M25" s="17"/>
      <c r="N25" s="17"/>
    </row>
  </sheetData>
  <mergeCells count="24">
    <mergeCell ref="A12:B12"/>
    <mergeCell ref="A1:N1"/>
    <mergeCell ref="A3:B4"/>
    <mergeCell ref="C3:D3"/>
    <mergeCell ref="E3:F3"/>
    <mergeCell ref="G3:H3"/>
    <mergeCell ref="I3:J3"/>
    <mergeCell ref="K3:L3"/>
    <mergeCell ref="M3:N3"/>
    <mergeCell ref="A5:B5"/>
    <mergeCell ref="A6:B6"/>
    <mergeCell ref="A7:B7"/>
    <mergeCell ref="A8:B8"/>
    <mergeCell ref="A11:B11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8:B18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landscape" horizontalDpi="300" verticalDpi="300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A39D4-F883-4BDF-88F1-5B60731D1275}">
  <dimension ref="A1:N22"/>
  <sheetViews>
    <sheetView view="pageBreakPreview" zoomScaleNormal="100" zoomScaleSheetLayoutView="100" workbookViewId="0">
      <selection activeCell="N11" sqref="N11"/>
    </sheetView>
  </sheetViews>
  <sheetFormatPr defaultColWidth="9" defaultRowHeight="13.2"/>
  <cols>
    <col min="1" max="1" width="5.1796875" style="1" customWidth="1"/>
    <col min="2" max="2" width="9" style="1"/>
    <col min="3" max="3" width="9.6328125" style="1" customWidth="1"/>
    <col min="4" max="4" width="5.6328125" style="1" customWidth="1"/>
    <col min="5" max="5" width="9.6328125" style="1" customWidth="1"/>
    <col min="6" max="6" width="5.6328125" style="1" customWidth="1"/>
    <col min="7" max="7" width="9.6328125" style="1" customWidth="1"/>
    <col min="8" max="8" width="5.6328125" style="1" customWidth="1"/>
    <col min="9" max="9" width="9.6328125" style="1" customWidth="1"/>
    <col min="10" max="10" width="5.6328125" style="1" customWidth="1"/>
    <col min="11" max="11" width="9.6328125" style="1" customWidth="1"/>
    <col min="12" max="12" width="5.6328125" style="1" customWidth="1"/>
    <col min="13" max="13" width="9.6328125" style="1" customWidth="1"/>
    <col min="14" max="14" width="5.6328125" style="1" customWidth="1"/>
    <col min="15" max="256" width="9" style="1"/>
    <col min="257" max="257" width="11" style="1" bestFit="1" customWidth="1"/>
    <col min="258" max="258" width="5.08984375" style="1" customWidth="1"/>
    <col min="259" max="259" width="11" style="1" bestFit="1" customWidth="1"/>
    <col min="260" max="260" width="5.1796875" style="1" customWidth="1"/>
    <col min="261" max="261" width="11" style="1" bestFit="1" customWidth="1"/>
    <col min="262" max="262" width="6.08984375" style="1" bestFit="1" customWidth="1"/>
    <col min="263" max="263" width="11" style="1" bestFit="1" customWidth="1"/>
    <col min="264" max="264" width="6.08984375" style="1" bestFit="1" customWidth="1"/>
    <col min="265" max="265" width="11" style="1" bestFit="1" customWidth="1"/>
    <col min="266" max="266" width="6.08984375" style="1" bestFit="1" customWidth="1"/>
    <col min="267" max="267" width="11" style="1" bestFit="1" customWidth="1"/>
    <col min="268" max="268" width="5.81640625" style="1" customWidth="1"/>
    <col min="269" max="512" width="9" style="1"/>
    <col min="513" max="513" width="11" style="1" bestFit="1" customWidth="1"/>
    <col min="514" max="514" width="5.08984375" style="1" customWidth="1"/>
    <col min="515" max="515" width="11" style="1" bestFit="1" customWidth="1"/>
    <col min="516" max="516" width="5.1796875" style="1" customWidth="1"/>
    <col min="517" max="517" width="11" style="1" bestFit="1" customWidth="1"/>
    <col min="518" max="518" width="6.08984375" style="1" bestFit="1" customWidth="1"/>
    <col min="519" max="519" width="11" style="1" bestFit="1" customWidth="1"/>
    <col min="520" max="520" width="6.08984375" style="1" bestFit="1" customWidth="1"/>
    <col min="521" max="521" width="11" style="1" bestFit="1" customWidth="1"/>
    <col min="522" max="522" width="6.08984375" style="1" bestFit="1" customWidth="1"/>
    <col min="523" max="523" width="11" style="1" bestFit="1" customWidth="1"/>
    <col min="524" max="524" width="5.81640625" style="1" customWidth="1"/>
    <col min="525" max="768" width="9" style="1"/>
    <col min="769" max="769" width="11" style="1" bestFit="1" customWidth="1"/>
    <col min="770" max="770" width="5.08984375" style="1" customWidth="1"/>
    <col min="771" max="771" width="11" style="1" bestFit="1" customWidth="1"/>
    <col min="772" max="772" width="5.1796875" style="1" customWidth="1"/>
    <col min="773" max="773" width="11" style="1" bestFit="1" customWidth="1"/>
    <col min="774" max="774" width="6.08984375" style="1" bestFit="1" customWidth="1"/>
    <col min="775" max="775" width="11" style="1" bestFit="1" customWidth="1"/>
    <col min="776" max="776" width="6.08984375" style="1" bestFit="1" customWidth="1"/>
    <col min="777" max="777" width="11" style="1" bestFit="1" customWidth="1"/>
    <col min="778" max="778" width="6.08984375" style="1" bestFit="1" customWidth="1"/>
    <col min="779" max="779" width="11" style="1" bestFit="1" customWidth="1"/>
    <col min="780" max="780" width="5.81640625" style="1" customWidth="1"/>
    <col min="781" max="1024" width="9" style="1"/>
    <col min="1025" max="1025" width="11" style="1" bestFit="1" customWidth="1"/>
    <col min="1026" max="1026" width="5.08984375" style="1" customWidth="1"/>
    <col min="1027" max="1027" width="11" style="1" bestFit="1" customWidth="1"/>
    <col min="1028" max="1028" width="5.1796875" style="1" customWidth="1"/>
    <col min="1029" max="1029" width="11" style="1" bestFit="1" customWidth="1"/>
    <col min="1030" max="1030" width="6.08984375" style="1" bestFit="1" customWidth="1"/>
    <col min="1031" max="1031" width="11" style="1" bestFit="1" customWidth="1"/>
    <col min="1032" max="1032" width="6.08984375" style="1" bestFit="1" customWidth="1"/>
    <col min="1033" max="1033" width="11" style="1" bestFit="1" customWidth="1"/>
    <col min="1034" max="1034" width="6.08984375" style="1" bestFit="1" customWidth="1"/>
    <col min="1035" max="1035" width="11" style="1" bestFit="1" customWidth="1"/>
    <col min="1036" max="1036" width="5.81640625" style="1" customWidth="1"/>
    <col min="1037" max="1280" width="9" style="1"/>
    <col min="1281" max="1281" width="11" style="1" bestFit="1" customWidth="1"/>
    <col min="1282" max="1282" width="5.08984375" style="1" customWidth="1"/>
    <col min="1283" max="1283" width="11" style="1" bestFit="1" customWidth="1"/>
    <col min="1284" max="1284" width="5.1796875" style="1" customWidth="1"/>
    <col min="1285" max="1285" width="11" style="1" bestFit="1" customWidth="1"/>
    <col min="1286" max="1286" width="6.08984375" style="1" bestFit="1" customWidth="1"/>
    <col min="1287" max="1287" width="11" style="1" bestFit="1" customWidth="1"/>
    <col min="1288" max="1288" width="6.08984375" style="1" bestFit="1" customWidth="1"/>
    <col min="1289" max="1289" width="11" style="1" bestFit="1" customWidth="1"/>
    <col min="1290" max="1290" width="6.08984375" style="1" bestFit="1" customWidth="1"/>
    <col min="1291" max="1291" width="11" style="1" bestFit="1" customWidth="1"/>
    <col min="1292" max="1292" width="5.81640625" style="1" customWidth="1"/>
    <col min="1293" max="1536" width="9" style="1"/>
    <col min="1537" max="1537" width="11" style="1" bestFit="1" customWidth="1"/>
    <col min="1538" max="1538" width="5.08984375" style="1" customWidth="1"/>
    <col min="1539" max="1539" width="11" style="1" bestFit="1" customWidth="1"/>
    <col min="1540" max="1540" width="5.1796875" style="1" customWidth="1"/>
    <col min="1541" max="1541" width="11" style="1" bestFit="1" customWidth="1"/>
    <col min="1542" max="1542" width="6.08984375" style="1" bestFit="1" customWidth="1"/>
    <col min="1543" max="1543" width="11" style="1" bestFit="1" customWidth="1"/>
    <col min="1544" max="1544" width="6.08984375" style="1" bestFit="1" customWidth="1"/>
    <col min="1545" max="1545" width="11" style="1" bestFit="1" customWidth="1"/>
    <col min="1546" max="1546" width="6.08984375" style="1" bestFit="1" customWidth="1"/>
    <col min="1547" max="1547" width="11" style="1" bestFit="1" customWidth="1"/>
    <col min="1548" max="1548" width="5.81640625" style="1" customWidth="1"/>
    <col min="1549" max="1792" width="9" style="1"/>
    <col min="1793" max="1793" width="11" style="1" bestFit="1" customWidth="1"/>
    <col min="1794" max="1794" width="5.08984375" style="1" customWidth="1"/>
    <col min="1795" max="1795" width="11" style="1" bestFit="1" customWidth="1"/>
    <col min="1796" max="1796" width="5.1796875" style="1" customWidth="1"/>
    <col min="1797" max="1797" width="11" style="1" bestFit="1" customWidth="1"/>
    <col min="1798" max="1798" width="6.08984375" style="1" bestFit="1" customWidth="1"/>
    <col min="1799" max="1799" width="11" style="1" bestFit="1" customWidth="1"/>
    <col min="1800" max="1800" width="6.08984375" style="1" bestFit="1" customWidth="1"/>
    <col min="1801" max="1801" width="11" style="1" bestFit="1" customWidth="1"/>
    <col min="1802" max="1802" width="6.08984375" style="1" bestFit="1" customWidth="1"/>
    <col min="1803" max="1803" width="11" style="1" bestFit="1" customWidth="1"/>
    <col min="1804" max="1804" width="5.81640625" style="1" customWidth="1"/>
    <col min="1805" max="2048" width="9" style="1"/>
    <col min="2049" max="2049" width="11" style="1" bestFit="1" customWidth="1"/>
    <col min="2050" max="2050" width="5.08984375" style="1" customWidth="1"/>
    <col min="2051" max="2051" width="11" style="1" bestFit="1" customWidth="1"/>
    <col min="2052" max="2052" width="5.1796875" style="1" customWidth="1"/>
    <col min="2053" max="2053" width="11" style="1" bestFit="1" customWidth="1"/>
    <col min="2054" max="2054" width="6.08984375" style="1" bestFit="1" customWidth="1"/>
    <col min="2055" max="2055" width="11" style="1" bestFit="1" customWidth="1"/>
    <col min="2056" max="2056" width="6.08984375" style="1" bestFit="1" customWidth="1"/>
    <col min="2057" max="2057" width="11" style="1" bestFit="1" customWidth="1"/>
    <col min="2058" max="2058" width="6.08984375" style="1" bestFit="1" customWidth="1"/>
    <col min="2059" max="2059" width="11" style="1" bestFit="1" customWidth="1"/>
    <col min="2060" max="2060" width="5.81640625" style="1" customWidth="1"/>
    <col min="2061" max="2304" width="9" style="1"/>
    <col min="2305" max="2305" width="11" style="1" bestFit="1" customWidth="1"/>
    <col min="2306" max="2306" width="5.08984375" style="1" customWidth="1"/>
    <col min="2307" max="2307" width="11" style="1" bestFit="1" customWidth="1"/>
    <col min="2308" max="2308" width="5.1796875" style="1" customWidth="1"/>
    <col min="2309" max="2309" width="11" style="1" bestFit="1" customWidth="1"/>
    <col min="2310" max="2310" width="6.08984375" style="1" bestFit="1" customWidth="1"/>
    <col min="2311" max="2311" width="11" style="1" bestFit="1" customWidth="1"/>
    <col min="2312" max="2312" width="6.08984375" style="1" bestFit="1" customWidth="1"/>
    <col min="2313" max="2313" width="11" style="1" bestFit="1" customWidth="1"/>
    <col min="2314" max="2314" width="6.08984375" style="1" bestFit="1" customWidth="1"/>
    <col min="2315" max="2315" width="11" style="1" bestFit="1" customWidth="1"/>
    <col min="2316" max="2316" width="5.81640625" style="1" customWidth="1"/>
    <col min="2317" max="2560" width="9" style="1"/>
    <col min="2561" max="2561" width="11" style="1" bestFit="1" customWidth="1"/>
    <col min="2562" max="2562" width="5.08984375" style="1" customWidth="1"/>
    <col min="2563" max="2563" width="11" style="1" bestFit="1" customWidth="1"/>
    <col min="2564" max="2564" width="5.1796875" style="1" customWidth="1"/>
    <col min="2565" max="2565" width="11" style="1" bestFit="1" customWidth="1"/>
    <col min="2566" max="2566" width="6.08984375" style="1" bestFit="1" customWidth="1"/>
    <col min="2567" max="2567" width="11" style="1" bestFit="1" customWidth="1"/>
    <col min="2568" max="2568" width="6.08984375" style="1" bestFit="1" customWidth="1"/>
    <col min="2569" max="2569" width="11" style="1" bestFit="1" customWidth="1"/>
    <col min="2570" max="2570" width="6.08984375" style="1" bestFit="1" customWidth="1"/>
    <col min="2571" max="2571" width="11" style="1" bestFit="1" customWidth="1"/>
    <col min="2572" max="2572" width="5.81640625" style="1" customWidth="1"/>
    <col min="2573" max="2816" width="9" style="1"/>
    <col min="2817" max="2817" width="11" style="1" bestFit="1" customWidth="1"/>
    <col min="2818" max="2818" width="5.08984375" style="1" customWidth="1"/>
    <col min="2819" max="2819" width="11" style="1" bestFit="1" customWidth="1"/>
    <col min="2820" max="2820" width="5.1796875" style="1" customWidth="1"/>
    <col min="2821" max="2821" width="11" style="1" bestFit="1" customWidth="1"/>
    <col min="2822" max="2822" width="6.08984375" style="1" bestFit="1" customWidth="1"/>
    <col min="2823" max="2823" width="11" style="1" bestFit="1" customWidth="1"/>
    <col min="2824" max="2824" width="6.08984375" style="1" bestFit="1" customWidth="1"/>
    <col min="2825" max="2825" width="11" style="1" bestFit="1" customWidth="1"/>
    <col min="2826" max="2826" width="6.08984375" style="1" bestFit="1" customWidth="1"/>
    <col min="2827" max="2827" width="11" style="1" bestFit="1" customWidth="1"/>
    <col min="2828" max="2828" width="5.81640625" style="1" customWidth="1"/>
    <col min="2829" max="3072" width="9" style="1"/>
    <col min="3073" max="3073" width="11" style="1" bestFit="1" customWidth="1"/>
    <col min="3074" max="3074" width="5.08984375" style="1" customWidth="1"/>
    <col min="3075" max="3075" width="11" style="1" bestFit="1" customWidth="1"/>
    <col min="3076" max="3076" width="5.1796875" style="1" customWidth="1"/>
    <col min="3077" max="3077" width="11" style="1" bestFit="1" customWidth="1"/>
    <col min="3078" max="3078" width="6.08984375" style="1" bestFit="1" customWidth="1"/>
    <col min="3079" max="3079" width="11" style="1" bestFit="1" customWidth="1"/>
    <col min="3080" max="3080" width="6.08984375" style="1" bestFit="1" customWidth="1"/>
    <col min="3081" max="3081" width="11" style="1" bestFit="1" customWidth="1"/>
    <col min="3082" max="3082" width="6.08984375" style="1" bestFit="1" customWidth="1"/>
    <col min="3083" max="3083" width="11" style="1" bestFit="1" customWidth="1"/>
    <col min="3084" max="3084" width="5.81640625" style="1" customWidth="1"/>
    <col min="3085" max="3328" width="9" style="1"/>
    <col min="3329" max="3329" width="11" style="1" bestFit="1" customWidth="1"/>
    <col min="3330" max="3330" width="5.08984375" style="1" customWidth="1"/>
    <col min="3331" max="3331" width="11" style="1" bestFit="1" customWidth="1"/>
    <col min="3332" max="3332" width="5.1796875" style="1" customWidth="1"/>
    <col min="3333" max="3333" width="11" style="1" bestFit="1" customWidth="1"/>
    <col min="3334" max="3334" width="6.08984375" style="1" bestFit="1" customWidth="1"/>
    <col min="3335" max="3335" width="11" style="1" bestFit="1" customWidth="1"/>
    <col min="3336" max="3336" width="6.08984375" style="1" bestFit="1" customWidth="1"/>
    <col min="3337" max="3337" width="11" style="1" bestFit="1" customWidth="1"/>
    <col min="3338" max="3338" width="6.08984375" style="1" bestFit="1" customWidth="1"/>
    <col min="3339" max="3339" width="11" style="1" bestFit="1" customWidth="1"/>
    <col min="3340" max="3340" width="5.81640625" style="1" customWidth="1"/>
    <col min="3341" max="3584" width="9" style="1"/>
    <col min="3585" max="3585" width="11" style="1" bestFit="1" customWidth="1"/>
    <col min="3586" max="3586" width="5.08984375" style="1" customWidth="1"/>
    <col min="3587" max="3587" width="11" style="1" bestFit="1" customWidth="1"/>
    <col min="3588" max="3588" width="5.1796875" style="1" customWidth="1"/>
    <col min="3589" max="3589" width="11" style="1" bestFit="1" customWidth="1"/>
    <col min="3590" max="3590" width="6.08984375" style="1" bestFit="1" customWidth="1"/>
    <col min="3591" max="3591" width="11" style="1" bestFit="1" customWidth="1"/>
    <col min="3592" max="3592" width="6.08984375" style="1" bestFit="1" customWidth="1"/>
    <col min="3593" max="3593" width="11" style="1" bestFit="1" customWidth="1"/>
    <col min="3594" max="3594" width="6.08984375" style="1" bestFit="1" customWidth="1"/>
    <col min="3595" max="3595" width="11" style="1" bestFit="1" customWidth="1"/>
    <col min="3596" max="3596" width="5.81640625" style="1" customWidth="1"/>
    <col min="3597" max="3840" width="9" style="1"/>
    <col min="3841" max="3841" width="11" style="1" bestFit="1" customWidth="1"/>
    <col min="3842" max="3842" width="5.08984375" style="1" customWidth="1"/>
    <col min="3843" max="3843" width="11" style="1" bestFit="1" customWidth="1"/>
    <col min="3844" max="3844" width="5.1796875" style="1" customWidth="1"/>
    <col min="3845" max="3845" width="11" style="1" bestFit="1" customWidth="1"/>
    <col min="3846" max="3846" width="6.08984375" style="1" bestFit="1" customWidth="1"/>
    <col min="3847" max="3847" width="11" style="1" bestFit="1" customWidth="1"/>
    <col min="3848" max="3848" width="6.08984375" style="1" bestFit="1" customWidth="1"/>
    <col min="3849" max="3849" width="11" style="1" bestFit="1" customWidth="1"/>
    <col min="3850" max="3850" width="6.08984375" style="1" bestFit="1" customWidth="1"/>
    <col min="3851" max="3851" width="11" style="1" bestFit="1" customWidth="1"/>
    <col min="3852" max="3852" width="5.81640625" style="1" customWidth="1"/>
    <col min="3853" max="4096" width="9" style="1"/>
    <col min="4097" max="4097" width="11" style="1" bestFit="1" customWidth="1"/>
    <col min="4098" max="4098" width="5.08984375" style="1" customWidth="1"/>
    <col min="4099" max="4099" width="11" style="1" bestFit="1" customWidth="1"/>
    <col min="4100" max="4100" width="5.1796875" style="1" customWidth="1"/>
    <col min="4101" max="4101" width="11" style="1" bestFit="1" customWidth="1"/>
    <col min="4102" max="4102" width="6.08984375" style="1" bestFit="1" customWidth="1"/>
    <col min="4103" max="4103" width="11" style="1" bestFit="1" customWidth="1"/>
    <col min="4104" max="4104" width="6.08984375" style="1" bestFit="1" customWidth="1"/>
    <col min="4105" max="4105" width="11" style="1" bestFit="1" customWidth="1"/>
    <col min="4106" max="4106" width="6.08984375" style="1" bestFit="1" customWidth="1"/>
    <col min="4107" max="4107" width="11" style="1" bestFit="1" customWidth="1"/>
    <col min="4108" max="4108" width="5.81640625" style="1" customWidth="1"/>
    <col min="4109" max="4352" width="9" style="1"/>
    <col min="4353" max="4353" width="11" style="1" bestFit="1" customWidth="1"/>
    <col min="4354" max="4354" width="5.08984375" style="1" customWidth="1"/>
    <col min="4355" max="4355" width="11" style="1" bestFit="1" customWidth="1"/>
    <col min="4356" max="4356" width="5.1796875" style="1" customWidth="1"/>
    <col min="4357" max="4357" width="11" style="1" bestFit="1" customWidth="1"/>
    <col min="4358" max="4358" width="6.08984375" style="1" bestFit="1" customWidth="1"/>
    <col min="4359" max="4359" width="11" style="1" bestFit="1" customWidth="1"/>
    <col min="4360" max="4360" width="6.08984375" style="1" bestFit="1" customWidth="1"/>
    <col min="4361" max="4361" width="11" style="1" bestFit="1" customWidth="1"/>
    <col min="4362" max="4362" width="6.08984375" style="1" bestFit="1" customWidth="1"/>
    <col min="4363" max="4363" width="11" style="1" bestFit="1" customWidth="1"/>
    <col min="4364" max="4364" width="5.81640625" style="1" customWidth="1"/>
    <col min="4365" max="4608" width="9" style="1"/>
    <col min="4609" max="4609" width="11" style="1" bestFit="1" customWidth="1"/>
    <col min="4610" max="4610" width="5.08984375" style="1" customWidth="1"/>
    <col min="4611" max="4611" width="11" style="1" bestFit="1" customWidth="1"/>
    <col min="4612" max="4612" width="5.1796875" style="1" customWidth="1"/>
    <col min="4613" max="4613" width="11" style="1" bestFit="1" customWidth="1"/>
    <col min="4614" max="4614" width="6.08984375" style="1" bestFit="1" customWidth="1"/>
    <col min="4615" max="4615" width="11" style="1" bestFit="1" customWidth="1"/>
    <col min="4616" max="4616" width="6.08984375" style="1" bestFit="1" customWidth="1"/>
    <col min="4617" max="4617" width="11" style="1" bestFit="1" customWidth="1"/>
    <col min="4618" max="4618" width="6.08984375" style="1" bestFit="1" customWidth="1"/>
    <col min="4619" max="4619" width="11" style="1" bestFit="1" customWidth="1"/>
    <col min="4620" max="4620" width="5.81640625" style="1" customWidth="1"/>
    <col min="4621" max="4864" width="9" style="1"/>
    <col min="4865" max="4865" width="11" style="1" bestFit="1" customWidth="1"/>
    <col min="4866" max="4866" width="5.08984375" style="1" customWidth="1"/>
    <col min="4867" max="4867" width="11" style="1" bestFit="1" customWidth="1"/>
    <col min="4868" max="4868" width="5.1796875" style="1" customWidth="1"/>
    <col min="4869" max="4869" width="11" style="1" bestFit="1" customWidth="1"/>
    <col min="4870" max="4870" width="6.08984375" style="1" bestFit="1" customWidth="1"/>
    <col min="4871" max="4871" width="11" style="1" bestFit="1" customWidth="1"/>
    <col min="4872" max="4872" width="6.08984375" style="1" bestFit="1" customWidth="1"/>
    <col min="4873" max="4873" width="11" style="1" bestFit="1" customWidth="1"/>
    <col min="4874" max="4874" width="6.08984375" style="1" bestFit="1" customWidth="1"/>
    <col min="4875" max="4875" width="11" style="1" bestFit="1" customWidth="1"/>
    <col min="4876" max="4876" width="5.81640625" style="1" customWidth="1"/>
    <col min="4877" max="5120" width="9" style="1"/>
    <col min="5121" max="5121" width="11" style="1" bestFit="1" customWidth="1"/>
    <col min="5122" max="5122" width="5.08984375" style="1" customWidth="1"/>
    <col min="5123" max="5123" width="11" style="1" bestFit="1" customWidth="1"/>
    <col min="5124" max="5124" width="5.1796875" style="1" customWidth="1"/>
    <col min="5125" max="5125" width="11" style="1" bestFit="1" customWidth="1"/>
    <col min="5126" max="5126" width="6.08984375" style="1" bestFit="1" customWidth="1"/>
    <col min="5127" max="5127" width="11" style="1" bestFit="1" customWidth="1"/>
    <col min="5128" max="5128" width="6.08984375" style="1" bestFit="1" customWidth="1"/>
    <col min="5129" max="5129" width="11" style="1" bestFit="1" customWidth="1"/>
    <col min="5130" max="5130" width="6.08984375" style="1" bestFit="1" customWidth="1"/>
    <col min="5131" max="5131" width="11" style="1" bestFit="1" customWidth="1"/>
    <col min="5132" max="5132" width="5.81640625" style="1" customWidth="1"/>
    <col min="5133" max="5376" width="9" style="1"/>
    <col min="5377" max="5377" width="11" style="1" bestFit="1" customWidth="1"/>
    <col min="5378" max="5378" width="5.08984375" style="1" customWidth="1"/>
    <col min="5379" max="5379" width="11" style="1" bestFit="1" customWidth="1"/>
    <col min="5380" max="5380" width="5.1796875" style="1" customWidth="1"/>
    <col min="5381" max="5381" width="11" style="1" bestFit="1" customWidth="1"/>
    <col min="5382" max="5382" width="6.08984375" style="1" bestFit="1" customWidth="1"/>
    <col min="5383" max="5383" width="11" style="1" bestFit="1" customWidth="1"/>
    <col min="5384" max="5384" width="6.08984375" style="1" bestFit="1" customWidth="1"/>
    <col min="5385" max="5385" width="11" style="1" bestFit="1" customWidth="1"/>
    <col min="5386" max="5386" width="6.08984375" style="1" bestFit="1" customWidth="1"/>
    <col min="5387" max="5387" width="11" style="1" bestFit="1" customWidth="1"/>
    <col min="5388" max="5388" width="5.81640625" style="1" customWidth="1"/>
    <col min="5389" max="5632" width="9" style="1"/>
    <col min="5633" max="5633" width="11" style="1" bestFit="1" customWidth="1"/>
    <col min="5634" max="5634" width="5.08984375" style="1" customWidth="1"/>
    <col min="5635" max="5635" width="11" style="1" bestFit="1" customWidth="1"/>
    <col min="5636" max="5636" width="5.1796875" style="1" customWidth="1"/>
    <col min="5637" max="5637" width="11" style="1" bestFit="1" customWidth="1"/>
    <col min="5638" max="5638" width="6.08984375" style="1" bestFit="1" customWidth="1"/>
    <col min="5639" max="5639" width="11" style="1" bestFit="1" customWidth="1"/>
    <col min="5640" max="5640" width="6.08984375" style="1" bestFit="1" customWidth="1"/>
    <col min="5641" max="5641" width="11" style="1" bestFit="1" customWidth="1"/>
    <col min="5642" max="5642" width="6.08984375" style="1" bestFit="1" customWidth="1"/>
    <col min="5643" max="5643" width="11" style="1" bestFit="1" customWidth="1"/>
    <col min="5644" max="5644" width="5.81640625" style="1" customWidth="1"/>
    <col min="5645" max="5888" width="9" style="1"/>
    <col min="5889" max="5889" width="11" style="1" bestFit="1" customWidth="1"/>
    <col min="5890" max="5890" width="5.08984375" style="1" customWidth="1"/>
    <col min="5891" max="5891" width="11" style="1" bestFit="1" customWidth="1"/>
    <col min="5892" max="5892" width="5.1796875" style="1" customWidth="1"/>
    <col min="5893" max="5893" width="11" style="1" bestFit="1" customWidth="1"/>
    <col min="5894" max="5894" width="6.08984375" style="1" bestFit="1" customWidth="1"/>
    <col min="5895" max="5895" width="11" style="1" bestFit="1" customWidth="1"/>
    <col min="5896" max="5896" width="6.08984375" style="1" bestFit="1" customWidth="1"/>
    <col min="5897" max="5897" width="11" style="1" bestFit="1" customWidth="1"/>
    <col min="5898" max="5898" width="6.08984375" style="1" bestFit="1" customWidth="1"/>
    <col min="5899" max="5899" width="11" style="1" bestFit="1" customWidth="1"/>
    <col min="5900" max="5900" width="5.81640625" style="1" customWidth="1"/>
    <col min="5901" max="6144" width="9" style="1"/>
    <col min="6145" max="6145" width="11" style="1" bestFit="1" customWidth="1"/>
    <col min="6146" max="6146" width="5.08984375" style="1" customWidth="1"/>
    <col min="6147" max="6147" width="11" style="1" bestFit="1" customWidth="1"/>
    <col min="6148" max="6148" width="5.1796875" style="1" customWidth="1"/>
    <col min="6149" max="6149" width="11" style="1" bestFit="1" customWidth="1"/>
    <col min="6150" max="6150" width="6.08984375" style="1" bestFit="1" customWidth="1"/>
    <col min="6151" max="6151" width="11" style="1" bestFit="1" customWidth="1"/>
    <col min="6152" max="6152" width="6.08984375" style="1" bestFit="1" customWidth="1"/>
    <col min="6153" max="6153" width="11" style="1" bestFit="1" customWidth="1"/>
    <col min="6154" max="6154" width="6.08984375" style="1" bestFit="1" customWidth="1"/>
    <col min="6155" max="6155" width="11" style="1" bestFit="1" customWidth="1"/>
    <col min="6156" max="6156" width="5.81640625" style="1" customWidth="1"/>
    <col min="6157" max="6400" width="9" style="1"/>
    <col min="6401" max="6401" width="11" style="1" bestFit="1" customWidth="1"/>
    <col min="6402" max="6402" width="5.08984375" style="1" customWidth="1"/>
    <col min="6403" max="6403" width="11" style="1" bestFit="1" customWidth="1"/>
    <col min="6404" max="6404" width="5.1796875" style="1" customWidth="1"/>
    <col min="6405" max="6405" width="11" style="1" bestFit="1" customWidth="1"/>
    <col min="6406" max="6406" width="6.08984375" style="1" bestFit="1" customWidth="1"/>
    <col min="6407" max="6407" width="11" style="1" bestFit="1" customWidth="1"/>
    <col min="6408" max="6408" width="6.08984375" style="1" bestFit="1" customWidth="1"/>
    <col min="6409" max="6409" width="11" style="1" bestFit="1" customWidth="1"/>
    <col min="6410" max="6410" width="6.08984375" style="1" bestFit="1" customWidth="1"/>
    <col min="6411" max="6411" width="11" style="1" bestFit="1" customWidth="1"/>
    <col min="6412" max="6412" width="5.81640625" style="1" customWidth="1"/>
    <col min="6413" max="6656" width="9" style="1"/>
    <col min="6657" max="6657" width="11" style="1" bestFit="1" customWidth="1"/>
    <col min="6658" max="6658" width="5.08984375" style="1" customWidth="1"/>
    <col min="6659" max="6659" width="11" style="1" bestFit="1" customWidth="1"/>
    <col min="6660" max="6660" width="5.1796875" style="1" customWidth="1"/>
    <col min="6661" max="6661" width="11" style="1" bestFit="1" customWidth="1"/>
    <col min="6662" max="6662" width="6.08984375" style="1" bestFit="1" customWidth="1"/>
    <col min="6663" max="6663" width="11" style="1" bestFit="1" customWidth="1"/>
    <col min="6664" max="6664" width="6.08984375" style="1" bestFit="1" customWidth="1"/>
    <col min="6665" max="6665" width="11" style="1" bestFit="1" customWidth="1"/>
    <col min="6666" max="6666" width="6.08984375" style="1" bestFit="1" customWidth="1"/>
    <col min="6667" max="6667" width="11" style="1" bestFit="1" customWidth="1"/>
    <col min="6668" max="6668" width="5.81640625" style="1" customWidth="1"/>
    <col min="6669" max="6912" width="9" style="1"/>
    <col min="6913" max="6913" width="11" style="1" bestFit="1" customWidth="1"/>
    <col min="6914" max="6914" width="5.08984375" style="1" customWidth="1"/>
    <col min="6915" max="6915" width="11" style="1" bestFit="1" customWidth="1"/>
    <col min="6916" max="6916" width="5.1796875" style="1" customWidth="1"/>
    <col min="6917" max="6917" width="11" style="1" bestFit="1" customWidth="1"/>
    <col min="6918" max="6918" width="6.08984375" style="1" bestFit="1" customWidth="1"/>
    <col min="6919" max="6919" width="11" style="1" bestFit="1" customWidth="1"/>
    <col min="6920" max="6920" width="6.08984375" style="1" bestFit="1" customWidth="1"/>
    <col min="6921" max="6921" width="11" style="1" bestFit="1" customWidth="1"/>
    <col min="6922" max="6922" width="6.08984375" style="1" bestFit="1" customWidth="1"/>
    <col min="6923" max="6923" width="11" style="1" bestFit="1" customWidth="1"/>
    <col min="6924" max="6924" width="5.81640625" style="1" customWidth="1"/>
    <col min="6925" max="7168" width="9" style="1"/>
    <col min="7169" max="7169" width="11" style="1" bestFit="1" customWidth="1"/>
    <col min="7170" max="7170" width="5.08984375" style="1" customWidth="1"/>
    <col min="7171" max="7171" width="11" style="1" bestFit="1" customWidth="1"/>
    <col min="7172" max="7172" width="5.1796875" style="1" customWidth="1"/>
    <col min="7173" max="7173" width="11" style="1" bestFit="1" customWidth="1"/>
    <col min="7174" max="7174" width="6.08984375" style="1" bestFit="1" customWidth="1"/>
    <col min="7175" max="7175" width="11" style="1" bestFit="1" customWidth="1"/>
    <col min="7176" max="7176" width="6.08984375" style="1" bestFit="1" customWidth="1"/>
    <col min="7177" max="7177" width="11" style="1" bestFit="1" customWidth="1"/>
    <col min="7178" max="7178" width="6.08984375" style="1" bestFit="1" customWidth="1"/>
    <col min="7179" max="7179" width="11" style="1" bestFit="1" customWidth="1"/>
    <col min="7180" max="7180" width="5.81640625" style="1" customWidth="1"/>
    <col min="7181" max="7424" width="9" style="1"/>
    <col min="7425" max="7425" width="11" style="1" bestFit="1" customWidth="1"/>
    <col min="7426" max="7426" width="5.08984375" style="1" customWidth="1"/>
    <col min="7427" max="7427" width="11" style="1" bestFit="1" customWidth="1"/>
    <col min="7428" max="7428" width="5.1796875" style="1" customWidth="1"/>
    <col min="7429" max="7429" width="11" style="1" bestFit="1" customWidth="1"/>
    <col min="7430" max="7430" width="6.08984375" style="1" bestFit="1" customWidth="1"/>
    <col min="7431" max="7431" width="11" style="1" bestFit="1" customWidth="1"/>
    <col min="7432" max="7432" width="6.08984375" style="1" bestFit="1" customWidth="1"/>
    <col min="7433" max="7433" width="11" style="1" bestFit="1" customWidth="1"/>
    <col min="7434" max="7434" width="6.08984375" style="1" bestFit="1" customWidth="1"/>
    <col min="7435" max="7435" width="11" style="1" bestFit="1" customWidth="1"/>
    <col min="7436" max="7436" width="5.81640625" style="1" customWidth="1"/>
    <col min="7437" max="7680" width="9" style="1"/>
    <col min="7681" max="7681" width="11" style="1" bestFit="1" customWidth="1"/>
    <col min="7682" max="7682" width="5.08984375" style="1" customWidth="1"/>
    <col min="7683" max="7683" width="11" style="1" bestFit="1" customWidth="1"/>
    <col min="7684" max="7684" width="5.1796875" style="1" customWidth="1"/>
    <col min="7685" max="7685" width="11" style="1" bestFit="1" customWidth="1"/>
    <col min="7686" max="7686" width="6.08984375" style="1" bestFit="1" customWidth="1"/>
    <col min="7687" max="7687" width="11" style="1" bestFit="1" customWidth="1"/>
    <col min="7688" max="7688" width="6.08984375" style="1" bestFit="1" customWidth="1"/>
    <col min="7689" max="7689" width="11" style="1" bestFit="1" customWidth="1"/>
    <col min="7690" max="7690" width="6.08984375" style="1" bestFit="1" customWidth="1"/>
    <col min="7691" max="7691" width="11" style="1" bestFit="1" customWidth="1"/>
    <col min="7692" max="7692" width="5.81640625" style="1" customWidth="1"/>
    <col min="7693" max="7936" width="9" style="1"/>
    <col min="7937" max="7937" width="11" style="1" bestFit="1" customWidth="1"/>
    <col min="7938" max="7938" width="5.08984375" style="1" customWidth="1"/>
    <col min="7939" max="7939" width="11" style="1" bestFit="1" customWidth="1"/>
    <col min="7940" max="7940" width="5.1796875" style="1" customWidth="1"/>
    <col min="7941" max="7941" width="11" style="1" bestFit="1" customWidth="1"/>
    <col min="7942" max="7942" width="6.08984375" style="1" bestFit="1" customWidth="1"/>
    <col min="7943" max="7943" width="11" style="1" bestFit="1" customWidth="1"/>
    <col min="7944" max="7944" width="6.08984375" style="1" bestFit="1" customWidth="1"/>
    <col min="7945" max="7945" width="11" style="1" bestFit="1" customWidth="1"/>
    <col min="7946" max="7946" width="6.08984375" style="1" bestFit="1" customWidth="1"/>
    <col min="7947" max="7947" width="11" style="1" bestFit="1" customWidth="1"/>
    <col min="7948" max="7948" width="5.81640625" style="1" customWidth="1"/>
    <col min="7949" max="8192" width="9" style="1"/>
    <col min="8193" max="8193" width="11" style="1" bestFit="1" customWidth="1"/>
    <col min="8194" max="8194" width="5.08984375" style="1" customWidth="1"/>
    <col min="8195" max="8195" width="11" style="1" bestFit="1" customWidth="1"/>
    <col min="8196" max="8196" width="5.1796875" style="1" customWidth="1"/>
    <col min="8197" max="8197" width="11" style="1" bestFit="1" customWidth="1"/>
    <col min="8198" max="8198" width="6.08984375" style="1" bestFit="1" customWidth="1"/>
    <col min="8199" max="8199" width="11" style="1" bestFit="1" customWidth="1"/>
    <col min="8200" max="8200" width="6.08984375" style="1" bestFit="1" customWidth="1"/>
    <col min="8201" max="8201" width="11" style="1" bestFit="1" customWidth="1"/>
    <col min="8202" max="8202" width="6.08984375" style="1" bestFit="1" customWidth="1"/>
    <col min="8203" max="8203" width="11" style="1" bestFit="1" customWidth="1"/>
    <col min="8204" max="8204" width="5.81640625" style="1" customWidth="1"/>
    <col min="8205" max="8448" width="9" style="1"/>
    <col min="8449" max="8449" width="11" style="1" bestFit="1" customWidth="1"/>
    <col min="8450" max="8450" width="5.08984375" style="1" customWidth="1"/>
    <col min="8451" max="8451" width="11" style="1" bestFit="1" customWidth="1"/>
    <col min="8452" max="8452" width="5.1796875" style="1" customWidth="1"/>
    <col min="8453" max="8453" width="11" style="1" bestFit="1" customWidth="1"/>
    <col min="8454" max="8454" width="6.08984375" style="1" bestFit="1" customWidth="1"/>
    <col min="8455" max="8455" width="11" style="1" bestFit="1" customWidth="1"/>
    <col min="8456" max="8456" width="6.08984375" style="1" bestFit="1" customWidth="1"/>
    <col min="8457" max="8457" width="11" style="1" bestFit="1" customWidth="1"/>
    <col min="8458" max="8458" width="6.08984375" style="1" bestFit="1" customWidth="1"/>
    <col min="8459" max="8459" width="11" style="1" bestFit="1" customWidth="1"/>
    <col min="8460" max="8460" width="5.81640625" style="1" customWidth="1"/>
    <col min="8461" max="8704" width="9" style="1"/>
    <col min="8705" max="8705" width="11" style="1" bestFit="1" customWidth="1"/>
    <col min="8706" max="8706" width="5.08984375" style="1" customWidth="1"/>
    <col min="8707" max="8707" width="11" style="1" bestFit="1" customWidth="1"/>
    <col min="8708" max="8708" width="5.1796875" style="1" customWidth="1"/>
    <col min="8709" max="8709" width="11" style="1" bestFit="1" customWidth="1"/>
    <col min="8710" max="8710" width="6.08984375" style="1" bestFit="1" customWidth="1"/>
    <col min="8711" max="8711" width="11" style="1" bestFit="1" customWidth="1"/>
    <col min="8712" max="8712" width="6.08984375" style="1" bestFit="1" customWidth="1"/>
    <col min="8713" max="8713" width="11" style="1" bestFit="1" customWidth="1"/>
    <col min="8714" max="8714" width="6.08984375" style="1" bestFit="1" customWidth="1"/>
    <col min="8715" max="8715" width="11" style="1" bestFit="1" customWidth="1"/>
    <col min="8716" max="8716" width="5.81640625" style="1" customWidth="1"/>
    <col min="8717" max="8960" width="9" style="1"/>
    <col min="8961" max="8961" width="11" style="1" bestFit="1" customWidth="1"/>
    <col min="8962" max="8962" width="5.08984375" style="1" customWidth="1"/>
    <col min="8963" max="8963" width="11" style="1" bestFit="1" customWidth="1"/>
    <col min="8964" max="8964" width="5.1796875" style="1" customWidth="1"/>
    <col min="8965" max="8965" width="11" style="1" bestFit="1" customWidth="1"/>
    <col min="8966" max="8966" width="6.08984375" style="1" bestFit="1" customWidth="1"/>
    <col min="8967" max="8967" width="11" style="1" bestFit="1" customWidth="1"/>
    <col min="8968" max="8968" width="6.08984375" style="1" bestFit="1" customWidth="1"/>
    <col min="8969" max="8969" width="11" style="1" bestFit="1" customWidth="1"/>
    <col min="8970" max="8970" width="6.08984375" style="1" bestFit="1" customWidth="1"/>
    <col min="8971" max="8971" width="11" style="1" bestFit="1" customWidth="1"/>
    <col min="8972" max="8972" width="5.81640625" style="1" customWidth="1"/>
    <col min="8973" max="9216" width="9" style="1"/>
    <col min="9217" max="9217" width="11" style="1" bestFit="1" customWidth="1"/>
    <col min="9218" max="9218" width="5.08984375" style="1" customWidth="1"/>
    <col min="9219" max="9219" width="11" style="1" bestFit="1" customWidth="1"/>
    <col min="9220" max="9220" width="5.1796875" style="1" customWidth="1"/>
    <col min="9221" max="9221" width="11" style="1" bestFit="1" customWidth="1"/>
    <col min="9222" max="9222" width="6.08984375" style="1" bestFit="1" customWidth="1"/>
    <col min="9223" max="9223" width="11" style="1" bestFit="1" customWidth="1"/>
    <col min="9224" max="9224" width="6.08984375" style="1" bestFit="1" customWidth="1"/>
    <col min="9225" max="9225" width="11" style="1" bestFit="1" customWidth="1"/>
    <col min="9226" max="9226" width="6.08984375" style="1" bestFit="1" customWidth="1"/>
    <col min="9227" max="9227" width="11" style="1" bestFit="1" customWidth="1"/>
    <col min="9228" max="9228" width="5.81640625" style="1" customWidth="1"/>
    <col min="9229" max="9472" width="9" style="1"/>
    <col min="9473" max="9473" width="11" style="1" bestFit="1" customWidth="1"/>
    <col min="9474" max="9474" width="5.08984375" style="1" customWidth="1"/>
    <col min="9475" max="9475" width="11" style="1" bestFit="1" customWidth="1"/>
    <col min="9476" max="9476" width="5.1796875" style="1" customWidth="1"/>
    <col min="9477" max="9477" width="11" style="1" bestFit="1" customWidth="1"/>
    <col min="9478" max="9478" width="6.08984375" style="1" bestFit="1" customWidth="1"/>
    <col min="9479" max="9479" width="11" style="1" bestFit="1" customWidth="1"/>
    <col min="9480" max="9480" width="6.08984375" style="1" bestFit="1" customWidth="1"/>
    <col min="9481" max="9481" width="11" style="1" bestFit="1" customWidth="1"/>
    <col min="9482" max="9482" width="6.08984375" style="1" bestFit="1" customWidth="1"/>
    <col min="9483" max="9483" width="11" style="1" bestFit="1" customWidth="1"/>
    <col min="9484" max="9484" width="5.81640625" style="1" customWidth="1"/>
    <col min="9485" max="9728" width="9" style="1"/>
    <col min="9729" max="9729" width="11" style="1" bestFit="1" customWidth="1"/>
    <col min="9730" max="9730" width="5.08984375" style="1" customWidth="1"/>
    <col min="9731" max="9731" width="11" style="1" bestFit="1" customWidth="1"/>
    <col min="9732" max="9732" width="5.1796875" style="1" customWidth="1"/>
    <col min="9733" max="9733" width="11" style="1" bestFit="1" customWidth="1"/>
    <col min="9734" max="9734" width="6.08984375" style="1" bestFit="1" customWidth="1"/>
    <col min="9735" max="9735" width="11" style="1" bestFit="1" customWidth="1"/>
    <col min="9736" max="9736" width="6.08984375" style="1" bestFit="1" customWidth="1"/>
    <col min="9737" max="9737" width="11" style="1" bestFit="1" customWidth="1"/>
    <col min="9738" max="9738" width="6.08984375" style="1" bestFit="1" customWidth="1"/>
    <col min="9739" max="9739" width="11" style="1" bestFit="1" customWidth="1"/>
    <col min="9740" max="9740" width="5.81640625" style="1" customWidth="1"/>
    <col min="9741" max="9984" width="9" style="1"/>
    <col min="9985" max="9985" width="11" style="1" bestFit="1" customWidth="1"/>
    <col min="9986" max="9986" width="5.08984375" style="1" customWidth="1"/>
    <col min="9987" max="9987" width="11" style="1" bestFit="1" customWidth="1"/>
    <col min="9988" max="9988" width="5.1796875" style="1" customWidth="1"/>
    <col min="9989" max="9989" width="11" style="1" bestFit="1" customWidth="1"/>
    <col min="9990" max="9990" width="6.08984375" style="1" bestFit="1" customWidth="1"/>
    <col min="9991" max="9991" width="11" style="1" bestFit="1" customWidth="1"/>
    <col min="9992" max="9992" width="6.08984375" style="1" bestFit="1" customWidth="1"/>
    <col min="9993" max="9993" width="11" style="1" bestFit="1" customWidth="1"/>
    <col min="9994" max="9994" width="6.08984375" style="1" bestFit="1" customWidth="1"/>
    <col min="9995" max="9995" width="11" style="1" bestFit="1" customWidth="1"/>
    <col min="9996" max="9996" width="5.81640625" style="1" customWidth="1"/>
    <col min="9997" max="10240" width="9" style="1"/>
    <col min="10241" max="10241" width="11" style="1" bestFit="1" customWidth="1"/>
    <col min="10242" max="10242" width="5.08984375" style="1" customWidth="1"/>
    <col min="10243" max="10243" width="11" style="1" bestFit="1" customWidth="1"/>
    <col min="10244" max="10244" width="5.1796875" style="1" customWidth="1"/>
    <col min="10245" max="10245" width="11" style="1" bestFit="1" customWidth="1"/>
    <col min="10246" max="10246" width="6.08984375" style="1" bestFit="1" customWidth="1"/>
    <col min="10247" max="10247" width="11" style="1" bestFit="1" customWidth="1"/>
    <col min="10248" max="10248" width="6.08984375" style="1" bestFit="1" customWidth="1"/>
    <col min="10249" max="10249" width="11" style="1" bestFit="1" customWidth="1"/>
    <col min="10250" max="10250" width="6.08984375" style="1" bestFit="1" customWidth="1"/>
    <col min="10251" max="10251" width="11" style="1" bestFit="1" customWidth="1"/>
    <col min="10252" max="10252" width="5.81640625" style="1" customWidth="1"/>
    <col min="10253" max="10496" width="9" style="1"/>
    <col min="10497" max="10497" width="11" style="1" bestFit="1" customWidth="1"/>
    <col min="10498" max="10498" width="5.08984375" style="1" customWidth="1"/>
    <col min="10499" max="10499" width="11" style="1" bestFit="1" customWidth="1"/>
    <col min="10500" max="10500" width="5.1796875" style="1" customWidth="1"/>
    <col min="10501" max="10501" width="11" style="1" bestFit="1" customWidth="1"/>
    <col min="10502" max="10502" width="6.08984375" style="1" bestFit="1" customWidth="1"/>
    <col min="10503" max="10503" width="11" style="1" bestFit="1" customWidth="1"/>
    <col min="10504" max="10504" width="6.08984375" style="1" bestFit="1" customWidth="1"/>
    <col min="10505" max="10505" width="11" style="1" bestFit="1" customWidth="1"/>
    <col min="10506" max="10506" width="6.08984375" style="1" bestFit="1" customWidth="1"/>
    <col min="10507" max="10507" width="11" style="1" bestFit="1" customWidth="1"/>
    <col min="10508" max="10508" width="5.81640625" style="1" customWidth="1"/>
    <col min="10509" max="10752" width="9" style="1"/>
    <col min="10753" max="10753" width="11" style="1" bestFit="1" customWidth="1"/>
    <col min="10754" max="10754" width="5.08984375" style="1" customWidth="1"/>
    <col min="10755" max="10755" width="11" style="1" bestFit="1" customWidth="1"/>
    <col min="10756" max="10756" width="5.1796875" style="1" customWidth="1"/>
    <col min="10757" max="10757" width="11" style="1" bestFit="1" customWidth="1"/>
    <col min="10758" max="10758" width="6.08984375" style="1" bestFit="1" customWidth="1"/>
    <col min="10759" max="10759" width="11" style="1" bestFit="1" customWidth="1"/>
    <col min="10760" max="10760" width="6.08984375" style="1" bestFit="1" customWidth="1"/>
    <col min="10761" max="10761" width="11" style="1" bestFit="1" customWidth="1"/>
    <col min="10762" max="10762" width="6.08984375" style="1" bestFit="1" customWidth="1"/>
    <col min="10763" max="10763" width="11" style="1" bestFit="1" customWidth="1"/>
    <col min="10764" max="10764" width="5.81640625" style="1" customWidth="1"/>
    <col min="10765" max="11008" width="9" style="1"/>
    <col min="11009" max="11009" width="11" style="1" bestFit="1" customWidth="1"/>
    <col min="11010" max="11010" width="5.08984375" style="1" customWidth="1"/>
    <col min="11011" max="11011" width="11" style="1" bestFit="1" customWidth="1"/>
    <col min="11012" max="11012" width="5.1796875" style="1" customWidth="1"/>
    <col min="11013" max="11013" width="11" style="1" bestFit="1" customWidth="1"/>
    <col min="11014" max="11014" width="6.08984375" style="1" bestFit="1" customWidth="1"/>
    <col min="11015" max="11015" width="11" style="1" bestFit="1" customWidth="1"/>
    <col min="11016" max="11016" width="6.08984375" style="1" bestFit="1" customWidth="1"/>
    <col min="11017" max="11017" width="11" style="1" bestFit="1" customWidth="1"/>
    <col min="11018" max="11018" width="6.08984375" style="1" bestFit="1" customWidth="1"/>
    <col min="11019" max="11019" width="11" style="1" bestFit="1" customWidth="1"/>
    <col min="11020" max="11020" width="5.81640625" style="1" customWidth="1"/>
    <col min="11021" max="11264" width="9" style="1"/>
    <col min="11265" max="11265" width="11" style="1" bestFit="1" customWidth="1"/>
    <col min="11266" max="11266" width="5.08984375" style="1" customWidth="1"/>
    <col min="11267" max="11267" width="11" style="1" bestFit="1" customWidth="1"/>
    <col min="11268" max="11268" width="5.1796875" style="1" customWidth="1"/>
    <col min="11269" max="11269" width="11" style="1" bestFit="1" customWidth="1"/>
    <col min="11270" max="11270" width="6.08984375" style="1" bestFit="1" customWidth="1"/>
    <col min="11271" max="11271" width="11" style="1" bestFit="1" customWidth="1"/>
    <col min="11272" max="11272" width="6.08984375" style="1" bestFit="1" customWidth="1"/>
    <col min="11273" max="11273" width="11" style="1" bestFit="1" customWidth="1"/>
    <col min="11274" max="11274" width="6.08984375" style="1" bestFit="1" customWidth="1"/>
    <col min="11275" max="11275" width="11" style="1" bestFit="1" customWidth="1"/>
    <col min="11276" max="11276" width="5.81640625" style="1" customWidth="1"/>
    <col min="11277" max="11520" width="9" style="1"/>
    <col min="11521" max="11521" width="11" style="1" bestFit="1" customWidth="1"/>
    <col min="11522" max="11522" width="5.08984375" style="1" customWidth="1"/>
    <col min="11523" max="11523" width="11" style="1" bestFit="1" customWidth="1"/>
    <col min="11524" max="11524" width="5.1796875" style="1" customWidth="1"/>
    <col min="11525" max="11525" width="11" style="1" bestFit="1" customWidth="1"/>
    <col min="11526" max="11526" width="6.08984375" style="1" bestFit="1" customWidth="1"/>
    <col min="11527" max="11527" width="11" style="1" bestFit="1" customWidth="1"/>
    <col min="11528" max="11528" width="6.08984375" style="1" bestFit="1" customWidth="1"/>
    <col min="11529" max="11529" width="11" style="1" bestFit="1" customWidth="1"/>
    <col min="11530" max="11530" width="6.08984375" style="1" bestFit="1" customWidth="1"/>
    <col min="11531" max="11531" width="11" style="1" bestFit="1" customWidth="1"/>
    <col min="11532" max="11532" width="5.81640625" style="1" customWidth="1"/>
    <col min="11533" max="11776" width="9" style="1"/>
    <col min="11777" max="11777" width="11" style="1" bestFit="1" customWidth="1"/>
    <col min="11778" max="11778" width="5.08984375" style="1" customWidth="1"/>
    <col min="11779" max="11779" width="11" style="1" bestFit="1" customWidth="1"/>
    <col min="11780" max="11780" width="5.1796875" style="1" customWidth="1"/>
    <col min="11781" max="11781" width="11" style="1" bestFit="1" customWidth="1"/>
    <col min="11782" max="11782" width="6.08984375" style="1" bestFit="1" customWidth="1"/>
    <col min="11783" max="11783" width="11" style="1" bestFit="1" customWidth="1"/>
    <col min="11784" max="11784" width="6.08984375" style="1" bestFit="1" customWidth="1"/>
    <col min="11785" max="11785" width="11" style="1" bestFit="1" customWidth="1"/>
    <col min="11786" max="11786" width="6.08984375" style="1" bestFit="1" customWidth="1"/>
    <col min="11787" max="11787" width="11" style="1" bestFit="1" customWidth="1"/>
    <col min="11788" max="11788" width="5.81640625" style="1" customWidth="1"/>
    <col min="11789" max="12032" width="9" style="1"/>
    <col min="12033" max="12033" width="11" style="1" bestFit="1" customWidth="1"/>
    <col min="12034" max="12034" width="5.08984375" style="1" customWidth="1"/>
    <col min="12035" max="12035" width="11" style="1" bestFit="1" customWidth="1"/>
    <col min="12036" max="12036" width="5.1796875" style="1" customWidth="1"/>
    <col min="12037" max="12037" width="11" style="1" bestFit="1" customWidth="1"/>
    <col min="12038" max="12038" width="6.08984375" style="1" bestFit="1" customWidth="1"/>
    <col min="12039" max="12039" width="11" style="1" bestFit="1" customWidth="1"/>
    <col min="12040" max="12040" width="6.08984375" style="1" bestFit="1" customWidth="1"/>
    <col min="12041" max="12041" width="11" style="1" bestFit="1" customWidth="1"/>
    <col min="12042" max="12042" width="6.08984375" style="1" bestFit="1" customWidth="1"/>
    <col min="12043" max="12043" width="11" style="1" bestFit="1" customWidth="1"/>
    <col min="12044" max="12044" width="5.81640625" style="1" customWidth="1"/>
    <col min="12045" max="12288" width="9" style="1"/>
    <col min="12289" max="12289" width="11" style="1" bestFit="1" customWidth="1"/>
    <col min="12290" max="12290" width="5.08984375" style="1" customWidth="1"/>
    <col min="12291" max="12291" width="11" style="1" bestFit="1" customWidth="1"/>
    <col min="12292" max="12292" width="5.1796875" style="1" customWidth="1"/>
    <col min="12293" max="12293" width="11" style="1" bestFit="1" customWidth="1"/>
    <col min="12294" max="12294" width="6.08984375" style="1" bestFit="1" customWidth="1"/>
    <col min="12295" max="12295" width="11" style="1" bestFit="1" customWidth="1"/>
    <col min="12296" max="12296" width="6.08984375" style="1" bestFit="1" customWidth="1"/>
    <col min="12297" max="12297" width="11" style="1" bestFit="1" customWidth="1"/>
    <col min="12298" max="12298" width="6.08984375" style="1" bestFit="1" customWidth="1"/>
    <col min="12299" max="12299" width="11" style="1" bestFit="1" customWidth="1"/>
    <col min="12300" max="12300" width="5.81640625" style="1" customWidth="1"/>
    <col min="12301" max="12544" width="9" style="1"/>
    <col min="12545" max="12545" width="11" style="1" bestFit="1" customWidth="1"/>
    <col min="12546" max="12546" width="5.08984375" style="1" customWidth="1"/>
    <col min="12547" max="12547" width="11" style="1" bestFit="1" customWidth="1"/>
    <col min="12548" max="12548" width="5.1796875" style="1" customWidth="1"/>
    <col min="12549" max="12549" width="11" style="1" bestFit="1" customWidth="1"/>
    <col min="12550" max="12550" width="6.08984375" style="1" bestFit="1" customWidth="1"/>
    <col min="12551" max="12551" width="11" style="1" bestFit="1" customWidth="1"/>
    <col min="12552" max="12552" width="6.08984375" style="1" bestFit="1" customWidth="1"/>
    <col min="12553" max="12553" width="11" style="1" bestFit="1" customWidth="1"/>
    <col min="12554" max="12554" width="6.08984375" style="1" bestFit="1" customWidth="1"/>
    <col min="12555" max="12555" width="11" style="1" bestFit="1" customWidth="1"/>
    <col min="12556" max="12556" width="5.81640625" style="1" customWidth="1"/>
    <col min="12557" max="12800" width="9" style="1"/>
    <col min="12801" max="12801" width="11" style="1" bestFit="1" customWidth="1"/>
    <col min="12802" max="12802" width="5.08984375" style="1" customWidth="1"/>
    <col min="12803" max="12803" width="11" style="1" bestFit="1" customWidth="1"/>
    <col min="12804" max="12804" width="5.1796875" style="1" customWidth="1"/>
    <col min="12805" max="12805" width="11" style="1" bestFit="1" customWidth="1"/>
    <col min="12806" max="12806" width="6.08984375" style="1" bestFit="1" customWidth="1"/>
    <col min="12807" max="12807" width="11" style="1" bestFit="1" customWidth="1"/>
    <col min="12808" max="12808" width="6.08984375" style="1" bestFit="1" customWidth="1"/>
    <col min="12809" max="12809" width="11" style="1" bestFit="1" customWidth="1"/>
    <col min="12810" max="12810" width="6.08984375" style="1" bestFit="1" customWidth="1"/>
    <col min="12811" max="12811" width="11" style="1" bestFit="1" customWidth="1"/>
    <col min="12812" max="12812" width="5.81640625" style="1" customWidth="1"/>
    <col min="12813" max="13056" width="9" style="1"/>
    <col min="13057" max="13057" width="11" style="1" bestFit="1" customWidth="1"/>
    <col min="13058" max="13058" width="5.08984375" style="1" customWidth="1"/>
    <col min="13059" max="13059" width="11" style="1" bestFit="1" customWidth="1"/>
    <col min="13060" max="13060" width="5.1796875" style="1" customWidth="1"/>
    <col min="13061" max="13061" width="11" style="1" bestFit="1" customWidth="1"/>
    <col min="13062" max="13062" width="6.08984375" style="1" bestFit="1" customWidth="1"/>
    <col min="13063" max="13063" width="11" style="1" bestFit="1" customWidth="1"/>
    <col min="13064" max="13064" width="6.08984375" style="1" bestFit="1" customWidth="1"/>
    <col min="13065" max="13065" width="11" style="1" bestFit="1" customWidth="1"/>
    <col min="13066" max="13066" width="6.08984375" style="1" bestFit="1" customWidth="1"/>
    <col min="13067" max="13067" width="11" style="1" bestFit="1" customWidth="1"/>
    <col min="13068" max="13068" width="5.81640625" style="1" customWidth="1"/>
    <col min="13069" max="13312" width="9" style="1"/>
    <col min="13313" max="13313" width="11" style="1" bestFit="1" customWidth="1"/>
    <col min="13314" max="13314" width="5.08984375" style="1" customWidth="1"/>
    <col min="13315" max="13315" width="11" style="1" bestFit="1" customWidth="1"/>
    <col min="13316" max="13316" width="5.1796875" style="1" customWidth="1"/>
    <col min="13317" max="13317" width="11" style="1" bestFit="1" customWidth="1"/>
    <col min="13318" max="13318" width="6.08984375" style="1" bestFit="1" customWidth="1"/>
    <col min="13319" max="13319" width="11" style="1" bestFit="1" customWidth="1"/>
    <col min="13320" max="13320" width="6.08984375" style="1" bestFit="1" customWidth="1"/>
    <col min="13321" max="13321" width="11" style="1" bestFit="1" customWidth="1"/>
    <col min="13322" max="13322" width="6.08984375" style="1" bestFit="1" customWidth="1"/>
    <col min="13323" max="13323" width="11" style="1" bestFit="1" customWidth="1"/>
    <col min="13324" max="13324" width="5.81640625" style="1" customWidth="1"/>
    <col min="13325" max="13568" width="9" style="1"/>
    <col min="13569" max="13569" width="11" style="1" bestFit="1" customWidth="1"/>
    <col min="13570" max="13570" width="5.08984375" style="1" customWidth="1"/>
    <col min="13571" max="13571" width="11" style="1" bestFit="1" customWidth="1"/>
    <col min="13572" max="13572" width="5.1796875" style="1" customWidth="1"/>
    <col min="13573" max="13573" width="11" style="1" bestFit="1" customWidth="1"/>
    <col min="13574" max="13574" width="6.08984375" style="1" bestFit="1" customWidth="1"/>
    <col min="13575" max="13575" width="11" style="1" bestFit="1" customWidth="1"/>
    <col min="13576" max="13576" width="6.08984375" style="1" bestFit="1" customWidth="1"/>
    <col min="13577" max="13577" width="11" style="1" bestFit="1" customWidth="1"/>
    <col min="13578" max="13578" width="6.08984375" style="1" bestFit="1" customWidth="1"/>
    <col min="13579" max="13579" width="11" style="1" bestFit="1" customWidth="1"/>
    <col min="13580" max="13580" width="5.81640625" style="1" customWidth="1"/>
    <col min="13581" max="13824" width="9" style="1"/>
    <col min="13825" max="13825" width="11" style="1" bestFit="1" customWidth="1"/>
    <col min="13826" max="13826" width="5.08984375" style="1" customWidth="1"/>
    <col min="13827" max="13827" width="11" style="1" bestFit="1" customWidth="1"/>
    <col min="13828" max="13828" width="5.1796875" style="1" customWidth="1"/>
    <col min="13829" max="13829" width="11" style="1" bestFit="1" customWidth="1"/>
    <col min="13830" max="13830" width="6.08984375" style="1" bestFit="1" customWidth="1"/>
    <col min="13831" max="13831" width="11" style="1" bestFit="1" customWidth="1"/>
    <col min="13832" max="13832" width="6.08984375" style="1" bestFit="1" customWidth="1"/>
    <col min="13833" max="13833" width="11" style="1" bestFit="1" customWidth="1"/>
    <col min="13834" max="13834" width="6.08984375" style="1" bestFit="1" customWidth="1"/>
    <col min="13835" max="13835" width="11" style="1" bestFit="1" customWidth="1"/>
    <col min="13836" max="13836" width="5.81640625" style="1" customWidth="1"/>
    <col min="13837" max="14080" width="9" style="1"/>
    <col min="14081" max="14081" width="11" style="1" bestFit="1" customWidth="1"/>
    <col min="14082" max="14082" width="5.08984375" style="1" customWidth="1"/>
    <col min="14083" max="14083" width="11" style="1" bestFit="1" customWidth="1"/>
    <col min="14084" max="14084" width="5.1796875" style="1" customWidth="1"/>
    <col min="14085" max="14085" width="11" style="1" bestFit="1" customWidth="1"/>
    <col min="14086" max="14086" width="6.08984375" style="1" bestFit="1" customWidth="1"/>
    <col min="14087" max="14087" width="11" style="1" bestFit="1" customWidth="1"/>
    <col min="14088" max="14088" width="6.08984375" style="1" bestFit="1" customWidth="1"/>
    <col min="14089" max="14089" width="11" style="1" bestFit="1" customWidth="1"/>
    <col min="14090" max="14090" width="6.08984375" style="1" bestFit="1" customWidth="1"/>
    <col min="14091" max="14091" width="11" style="1" bestFit="1" customWidth="1"/>
    <col min="14092" max="14092" width="5.81640625" style="1" customWidth="1"/>
    <col min="14093" max="14336" width="9" style="1"/>
    <col min="14337" max="14337" width="11" style="1" bestFit="1" customWidth="1"/>
    <col min="14338" max="14338" width="5.08984375" style="1" customWidth="1"/>
    <col min="14339" max="14339" width="11" style="1" bestFit="1" customWidth="1"/>
    <col min="14340" max="14340" width="5.1796875" style="1" customWidth="1"/>
    <col min="14341" max="14341" width="11" style="1" bestFit="1" customWidth="1"/>
    <col min="14342" max="14342" width="6.08984375" style="1" bestFit="1" customWidth="1"/>
    <col min="14343" max="14343" width="11" style="1" bestFit="1" customWidth="1"/>
    <col min="14344" max="14344" width="6.08984375" style="1" bestFit="1" customWidth="1"/>
    <col min="14345" max="14345" width="11" style="1" bestFit="1" customWidth="1"/>
    <col min="14346" max="14346" width="6.08984375" style="1" bestFit="1" customWidth="1"/>
    <col min="14347" max="14347" width="11" style="1" bestFit="1" customWidth="1"/>
    <col min="14348" max="14348" width="5.81640625" style="1" customWidth="1"/>
    <col min="14349" max="14592" width="9" style="1"/>
    <col min="14593" max="14593" width="11" style="1" bestFit="1" customWidth="1"/>
    <col min="14594" max="14594" width="5.08984375" style="1" customWidth="1"/>
    <col min="14595" max="14595" width="11" style="1" bestFit="1" customWidth="1"/>
    <col min="14596" max="14596" width="5.1796875" style="1" customWidth="1"/>
    <col min="14597" max="14597" width="11" style="1" bestFit="1" customWidth="1"/>
    <col min="14598" max="14598" width="6.08984375" style="1" bestFit="1" customWidth="1"/>
    <col min="14599" max="14599" width="11" style="1" bestFit="1" customWidth="1"/>
    <col min="14600" max="14600" width="6.08984375" style="1" bestFit="1" customWidth="1"/>
    <col min="14601" max="14601" width="11" style="1" bestFit="1" customWidth="1"/>
    <col min="14602" max="14602" width="6.08984375" style="1" bestFit="1" customWidth="1"/>
    <col min="14603" max="14603" width="11" style="1" bestFit="1" customWidth="1"/>
    <col min="14604" max="14604" width="5.81640625" style="1" customWidth="1"/>
    <col min="14605" max="14848" width="9" style="1"/>
    <col min="14849" max="14849" width="11" style="1" bestFit="1" customWidth="1"/>
    <col min="14850" max="14850" width="5.08984375" style="1" customWidth="1"/>
    <col min="14851" max="14851" width="11" style="1" bestFit="1" customWidth="1"/>
    <col min="14852" max="14852" width="5.1796875" style="1" customWidth="1"/>
    <col min="14853" max="14853" width="11" style="1" bestFit="1" customWidth="1"/>
    <col min="14854" max="14854" width="6.08984375" style="1" bestFit="1" customWidth="1"/>
    <col min="14855" max="14855" width="11" style="1" bestFit="1" customWidth="1"/>
    <col min="14856" max="14856" width="6.08984375" style="1" bestFit="1" customWidth="1"/>
    <col min="14857" max="14857" width="11" style="1" bestFit="1" customWidth="1"/>
    <col min="14858" max="14858" width="6.08984375" style="1" bestFit="1" customWidth="1"/>
    <col min="14859" max="14859" width="11" style="1" bestFit="1" customWidth="1"/>
    <col min="14860" max="14860" width="5.81640625" style="1" customWidth="1"/>
    <col min="14861" max="15104" width="9" style="1"/>
    <col min="15105" max="15105" width="11" style="1" bestFit="1" customWidth="1"/>
    <col min="15106" max="15106" width="5.08984375" style="1" customWidth="1"/>
    <col min="15107" max="15107" width="11" style="1" bestFit="1" customWidth="1"/>
    <col min="15108" max="15108" width="5.1796875" style="1" customWidth="1"/>
    <col min="15109" max="15109" width="11" style="1" bestFit="1" customWidth="1"/>
    <col min="15110" max="15110" width="6.08984375" style="1" bestFit="1" customWidth="1"/>
    <col min="15111" max="15111" width="11" style="1" bestFit="1" customWidth="1"/>
    <col min="15112" max="15112" width="6.08984375" style="1" bestFit="1" customWidth="1"/>
    <col min="15113" max="15113" width="11" style="1" bestFit="1" customWidth="1"/>
    <col min="15114" max="15114" width="6.08984375" style="1" bestFit="1" customWidth="1"/>
    <col min="15115" max="15115" width="11" style="1" bestFit="1" customWidth="1"/>
    <col min="15116" max="15116" width="5.81640625" style="1" customWidth="1"/>
    <col min="15117" max="15360" width="9" style="1"/>
    <col min="15361" max="15361" width="11" style="1" bestFit="1" customWidth="1"/>
    <col min="15362" max="15362" width="5.08984375" style="1" customWidth="1"/>
    <col min="15363" max="15363" width="11" style="1" bestFit="1" customWidth="1"/>
    <col min="15364" max="15364" width="5.1796875" style="1" customWidth="1"/>
    <col min="15365" max="15365" width="11" style="1" bestFit="1" customWidth="1"/>
    <col min="15366" max="15366" width="6.08984375" style="1" bestFit="1" customWidth="1"/>
    <col min="15367" max="15367" width="11" style="1" bestFit="1" customWidth="1"/>
    <col min="15368" max="15368" width="6.08984375" style="1" bestFit="1" customWidth="1"/>
    <col min="15369" max="15369" width="11" style="1" bestFit="1" customWidth="1"/>
    <col min="15370" max="15370" width="6.08984375" style="1" bestFit="1" customWidth="1"/>
    <col min="15371" max="15371" width="11" style="1" bestFit="1" customWidth="1"/>
    <col min="15372" max="15372" width="5.81640625" style="1" customWidth="1"/>
    <col min="15373" max="15616" width="9" style="1"/>
    <col min="15617" max="15617" width="11" style="1" bestFit="1" customWidth="1"/>
    <col min="15618" max="15618" width="5.08984375" style="1" customWidth="1"/>
    <col min="15619" max="15619" width="11" style="1" bestFit="1" customWidth="1"/>
    <col min="15620" max="15620" width="5.1796875" style="1" customWidth="1"/>
    <col min="15621" max="15621" width="11" style="1" bestFit="1" customWidth="1"/>
    <col min="15622" max="15622" width="6.08984375" style="1" bestFit="1" customWidth="1"/>
    <col min="15623" max="15623" width="11" style="1" bestFit="1" customWidth="1"/>
    <col min="15624" max="15624" width="6.08984375" style="1" bestFit="1" customWidth="1"/>
    <col min="15625" max="15625" width="11" style="1" bestFit="1" customWidth="1"/>
    <col min="15626" max="15626" width="6.08984375" style="1" bestFit="1" customWidth="1"/>
    <col min="15627" max="15627" width="11" style="1" bestFit="1" customWidth="1"/>
    <col min="15628" max="15628" width="5.81640625" style="1" customWidth="1"/>
    <col min="15629" max="15872" width="9" style="1"/>
    <col min="15873" max="15873" width="11" style="1" bestFit="1" customWidth="1"/>
    <col min="15874" max="15874" width="5.08984375" style="1" customWidth="1"/>
    <col min="15875" max="15875" width="11" style="1" bestFit="1" customWidth="1"/>
    <col min="15876" max="15876" width="5.1796875" style="1" customWidth="1"/>
    <col min="15877" max="15877" width="11" style="1" bestFit="1" customWidth="1"/>
    <col min="15878" max="15878" width="6.08984375" style="1" bestFit="1" customWidth="1"/>
    <col min="15879" max="15879" width="11" style="1" bestFit="1" customWidth="1"/>
    <col min="15880" max="15880" width="6.08984375" style="1" bestFit="1" customWidth="1"/>
    <col min="15881" max="15881" width="11" style="1" bestFit="1" customWidth="1"/>
    <col min="15882" max="15882" width="6.08984375" style="1" bestFit="1" customWidth="1"/>
    <col min="15883" max="15883" width="11" style="1" bestFit="1" customWidth="1"/>
    <col min="15884" max="15884" width="5.81640625" style="1" customWidth="1"/>
    <col min="15885" max="16128" width="9" style="1"/>
    <col min="16129" max="16129" width="11" style="1" bestFit="1" customWidth="1"/>
    <col min="16130" max="16130" width="5.08984375" style="1" customWidth="1"/>
    <col min="16131" max="16131" width="11" style="1" bestFit="1" customWidth="1"/>
    <col min="16132" max="16132" width="5.1796875" style="1" customWidth="1"/>
    <col min="16133" max="16133" width="11" style="1" bestFit="1" customWidth="1"/>
    <col min="16134" max="16134" width="6.08984375" style="1" bestFit="1" customWidth="1"/>
    <col min="16135" max="16135" width="11" style="1" bestFit="1" customWidth="1"/>
    <col min="16136" max="16136" width="6.08984375" style="1" bestFit="1" customWidth="1"/>
    <col min="16137" max="16137" width="11" style="1" bestFit="1" customWidth="1"/>
    <col min="16138" max="16138" width="6.08984375" style="1" bestFit="1" customWidth="1"/>
    <col min="16139" max="16139" width="11" style="1" bestFit="1" customWidth="1"/>
    <col min="16140" max="16140" width="5.81640625" style="1" customWidth="1"/>
    <col min="16141" max="16384" width="9" style="1"/>
  </cols>
  <sheetData>
    <row r="1" spans="1:14" ht="25.2" customHeight="1">
      <c r="A1" s="104" t="s">
        <v>112</v>
      </c>
      <c r="B1" s="104"/>
      <c r="C1" s="104"/>
      <c r="D1" s="104"/>
      <c r="E1" s="104"/>
      <c r="F1" s="104"/>
      <c r="G1" s="104"/>
      <c r="H1" s="116"/>
      <c r="I1" s="116"/>
      <c r="J1" s="116"/>
      <c r="K1" s="116"/>
      <c r="L1" s="116"/>
      <c r="M1" s="116"/>
      <c r="N1" s="116"/>
    </row>
    <row r="2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106" t="s">
        <v>44</v>
      </c>
      <c r="B3" s="106"/>
      <c r="C3" s="106" t="s">
        <v>113</v>
      </c>
      <c r="D3" s="106"/>
      <c r="E3" s="106" t="s">
        <v>114</v>
      </c>
      <c r="F3" s="106"/>
      <c r="G3" s="106" t="s">
        <v>46</v>
      </c>
      <c r="H3" s="106"/>
      <c r="I3" s="106" t="s">
        <v>47</v>
      </c>
      <c r="J3" s="106"/>
      <c r="K3" s="106" t="s">
        <v>48</v>
      </c>
      <c r="L3" s="106"/>
      <c r="M3" s="106" t="s">
        <v>65</v>
      </c>
      <c r="N3" s="106"/>
    </row>
    <row r="4" spans="1:14">
      <c r="A4" s="106"/>
      <c r="B4" s="106"/>
      <c r="C4" s="15" t="s">
        <v>20</v>
      </c>
      <c r="D4" s="15" t="s">
        <v>21</v>
      </c>
      <c r="E4" s="15" t="s">
        <v>20</v>
      </c>
      <c r="F4" s="15" t="s">
        <v>21</v>
      </c>
      <c r="G4" s="15" t="s">
        <v>20</v>
      </c>
      <c r="H4" s="15" t="s">
        <v>21</v>
      </c>
      <c r="I4" s="15" t="s">
        <v>20</v>
      </c>
      <c r="J4" s="15" t="s">
        <v>21</v>
      </c>
      <c r="K4" s="15" t="s">
        <v>20</v>
      </c>
      <c r="L4" s="15" t="s">
        <v>21</v>
      </c>
      <c r="M4" s="15" t="s">
        <v>20</v>
      </c>
      <c r="N4" s="15" t="s">
        <v>21</v>
      </c>
    </row>
    <row r="5" spans="1:14" ht="22.95" customHeight="1">
      <c r="A5" s="106" t="s">
        <v>123</v>
      </c>
      <c r="B5" s="84" t="s">
        <v>115</v>
      </c>
      <c r="C5" s="53">
        <v>1007573</v>
      </c>
      <c r="D5" s="85">
        <f>C5/C9*100</f>
        <v>38.486451840607735</v>
      </c>
      <c r="E5" s="53">
        <v>939716</v>
      </c>
      <c r="F5" s="85">
        <f>E5/E9*100</f>
        <v>36.922397490718481</v>
      </c>
      <c r="G5" s="53">
        <v>1084461</v>
      </c>
      <c r="H5" s="85">
        <f>G5/G9*100</f>
        <v>39.692731704817469</v>
      </c>
      <c r="I5" s="53">
        <v>965866</v>
      </c>
      <c r="J5" s="85">
        <f>I5/I9*100</f>
        <v>37.108985693000797</v>
      </c>
      <c r="K5" s="53">
        <v>1019180</v>
      </c>
      <c r="L5" s="85">
        <f>K5/K9*100</f>
        <v>37.632905806961418</v>
      </c>
      <c r="M5" s="53">
        <v>1040169</v>
      </c>
      <c r="N5" s="85">
        <f>M5/M9*100</f>
        <v>37.478989053229171</v>
      </c>
    </row>
    <row r="6" spans="1:14" ht="22.95" customHeight="1">
      <c r="A6" s="106"/>
      <c r="B6" s="86" t="s">
        <v>116</v>
      </c>
      <c r="C6" s="4">
        <v>1422006</v>
      </c>
      <c r="D6" s="87">
        <f>C6/C9*100</f>
        <v>54.316625630158057</v>
      </c>
      <c r="E6" s="4">
        <v>1425258</v>
      </c>
      <c r="F6" s="87">
        <f>E6/E9*100</f>
        <v>55.999836549368574</v>
      </c>
      <c r="G6" s="4">
        <v>1472867</v>
      </c>
      <c r="H6" s="87">
        <f>G6/G9*100</f>
        <v>53.908913891674658</v>
      </c>
      <c r="I6" s="4">
        <v>1456396</v>
      </c>
      <c r="J6" s="87">
        <f>I6/I9*100</f>
        <v>55.955358535597675</v>
      </c>
      <c r="K6" s="4">
        <v>1492793</v>
      </c>
      <c r="L6" s="87">
        <f>K6/K9*100</f>
        <v>55.120919129389655</v>
      </c>
      <c r="M6" s="4">
        <v>1538065</v>
      </c>
      <c r="N6" s="87">
        <f>M6/M9*100</f>
        <v>55.418995661430912</v>
      </c>
    </row>
    <row r="7" spans="1:14" ht="22.95" customHeight="1">
      <c r="A7" s="106"/>
      <c r="B7" s="86" t="s">
        <v>117</v>
      </c>
      <c r="C7" s="4">
        <v>61252</v>
      </c>
      <c r="D7" s="87">
        <f>C7/C9*100</f>
        <v>2.3396539487867427</v>
      </c>
      <c r="E7" s="4">
        <v>61746</v>
      </c>
      <c r="F7" s="87">
        <f>E7/E9*100</f>
        <v>2.4260631461653341</v>
      </c>
      <c r="G7" s="4">
        <v>64190</v>
      </c>
      <c r="H7" s="87">
        <f>G7/G9*100</f>
        <v>2.3494403654278329</v>
      </c>
      <c r="I7" s="4">
        <v>65046</v>
      </c>
      <c r="J7" s="87">
        <f>I7/I9*100</f>
        <v>2.4990951989064007</v>
      </c>
      <c r="K7" s="4">
        <v>68677</v>
      </c>
      <c r="L7" s="87">
        <f>K7/K9*100</f>
        <v>2.5358769521622175</v>
      </c>
      <c r="M7" s="4">
        <v>70593</v>
      </c>
      <c r="N7" s="87">
        <f>M7/M9*100</f>
        <v>2.543581162517444</v>
      </c>
    </row>
    <row r="8" spans="1:14" ht="22.95" customHeight="1">
      <c r="A8" s="106"/>
      <c r="B8" s="86" t="s">
        <v>118</v>
      </c>
      <c r="C8" s="4">
        <v>127163</v>
      </c>
      <c r="D8" s="87">
        <f>C8/C9*100</f>
        <v>4.8572685804474718</v>
      </c>
      <c r="E8" s="4">
        <v>118391</v>
      </c>
      <c r="F8" s="87">
        <f>E8/E9*100</f>
        <v>4.6517028137476126</v>
      </c>
      <c r="G8" s="4">
        <v>110622</v>
      </c>
      <c r="H8" s="87">
        <f>G8/G9*100</f>
        <v>4.0489140380800395</v>
      </c>
      <c r="I8" s="4">
        <v>115474</v>
      </c>
      <c r="J8" s="87">
        <f>I8/I9*100</f>
        <v>4.4365605724951225</v>
      </c>
      <c r="K8" s="4">
        <v>127565</v>
      </c>
      <c r="L8" s="87">
        <f>K8/K9*100</f>
        <v>4.7102981114867175</v>
      </c>
      <c r="M8" s="4">
        <v>126512</v>
      </c>
      <c r="N8" s="87">
        <f>M8/M9*100</f>
        <v>4.5584341228224732</v>
      </c>
    </row>
    <row r="9" spans="1:14" ht="22.95" customHeight="1">
      <c r="A9" s="106"/>
      <c r="B9" s="91" t="s">
        <v>119</v>
      </c>
      <c r="C9" s="16">
        <f t="shared" ref="C9:N9" si="0">SUM(C5:C8)</f>
        <v>2617994</v>
      </c>
      <c r="D9" s="92">
        <f t="shared" si="0"/>
        <v>100.00000000000001</v>
      </c>
      <c r="E9" s="16">
        <f t="shared" si="0"/>
        <v>2545111</v>
      </c>
      <c r="F9" s="92">
        <f t="shared" si="0"/>
        <v>100.00000000000001</v>
      </c>
      <c r="G9" s="16">
        <f t="shared" si="0"/>
        <v>2732140</v>
      </c>
      <c r="H9" s="92">
        <f t="shared" si="0"/>
        <v>100</v>
      </c>
      <c r="I9" s="16">
        <f t="shared" si="0"/>
        <v>2602782</v>
      </c>
      <c r="J9" s="92">
        <f t="shared" si="0"/>
        <v>100</v>
      </c>
      <c r="K9" s="16">
        <f t="shared" si="0"/>
        <v>2708215</v>
      </c>
      <c r="L9" s="92">
        <f t="shared" si="0"/>
        <v>100</v>
      </c>
      <c r="M9" s="16">
        <f t="shared" si="0"/>
        <v>2775339</v>
      </c>
      <c r="N9" s="92">
        <f t="shared" si="0"/>
        <v>100</v>
      </c>
    </row>
    <row r="10" spans="1:14" ht="22.95" customHeight="1">
      <c r="A10" s="106" t="s">
        <v>120</v>
      </c>
      <c r="B10" s="106"/>
      <c r="C10" s="118">
        <f>C9/C13*100</f>
        <v>97.523064928233964</v>
      </c>
      <c r="D10" s="118"/>
      <c r="E10" s="118">
        <f>E9/E13*100</f>
        <v>97.751618784545229</v>
      </c>
      <c r="F10" s="118"/>
      <c r="G10" s="118">
        <f>G9/G13*100</f>
        <v>97.680109030013284</v>
      </c>
      <c r="H10" s="118"/>
      <c r="I10" s="118">
        <f>I9/I13*100</f>
        <v>97.682849800883687</v>
      </c>
      <c r="J10" s="118"/>
      <c r="K10" s="118">
        <f>K9/K13*100</f>
        <v>97.285280806326057</v>
      </c>
      <c r="L10" s="118"/>
      <c r="M10" s="118">
        <f>M9/M13*100</f>
        <v>96.727894625130219</v>
      </c>
      <c r="N10" s="118"/>
    </row>
    <row r="11" spans="1:14" ht="22.9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88" t="s">
        <v>42</v>
      </c>
    </row>
    <row r="13" spans="1:14">
      <c r="A13" s="119" t="s">
        <v>121</v>
      </c>
      <c r="B13" s="119"/>
      <c r="C13" s="89">
        <v>2684487</v>
      </c>
      <c r="D13" s="89"/>
      <c r="E13" s="89">
        <v>2603651</v>
      </c>
      <c r="F13" s="89"/>
      <c r="G13" s="89">
        <v>2797028</v>
      </c>
      <c r="H13" s="89"/>
      <c r="I13" s="89">
        <v>2664523</v>
      </c>
      <c r="J13" s="89"/>
      <c r="K13" s="89">
        <v>2783787</v>
      </c>
      <c r="L13" s="89"/>
      <c r="M13" s="89">
        <v>2869223</v>
      </c>
      <c r="N13" s="89"/>
    </row>
    <row r="14" spans="1:14"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</row>
    <row r="15" spans="1:14" ht="23.4">
      <c r="E15" s="90"/>
    </row>
    <row r="22" spans="6:6">
      <c r="F22" s="1" t="s">
        <v>122</v>
      </c>
    </row>
  </sheetData>
  <mergeCells count="17">
    <mergeCell ref="K10:L10"/>
    <mergeCell ref="M10:N10"/>
    <mergeCell ref="A13:B13"/>
    <mergeCell ref="A5:A9"/>
    <mergeCell ref="A10:B10"/>
    <mergeCell ref="C10:D10"/>
    <mergeCell ref="E10:F10"/>
    <mergeCell ref="G10:H10"/>
    <mergeCell ref="I10:J10"/>
    <mergeCell ref="A1:N1"/>
    <mergeCell ref="A3:B4"/>
    <mergeCell ref="C3:D3"/>
    <mergeCell ref="E3:F3"/>
    <mergeCell ref="G3:H3"/>
    <mergeCell ref="I3:J3"/>
    <mergeCell ref="K3:L3"/>
    <mergeCell ref="M3:N3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5E450-29D8-45C3-9350-E3AFC25A6EFE}">
  <dimension ref="A1:N26"/>
  <sheetViews>
    <sheetView view="pageBreakPreview" zoomScaleNormal="100" zoomScaleSheetLayoutView="100" workbookViewId="0">
      <selection activeCell="D31" sqref="D31"/>
    </sheetView>
  </sheetViews>
  <sheetFormatPr defaultColWidth="7.36328125" defaultRowHeight="13.2"/>
  <cols>
    <col min="1" max="1" width="6.7265625" style="1" customWidth="1"/>
    <col min="2" max="2" width="9.36328125" style="1" customWidth="1"/>
    <col min="3" max="3" width="9.6328125" style="1" customWidth="1"/>
    <col min="4" max="4" width="5.26953125" style="1" customWidth="1"/>
    <col min="5" max="5" width="9.6328125" style="1" customWidth="1"/>
    <col min="6" max="6" width="5.26953125" style="1" customWidth="1"/>
    <col min="7" max="7" width="9.6328125" style="1" customWidth="1"/>
    <col min="8" max="8" width="5.26953125" style="1" customWidth="1"/>
    <col min="9" max="9" width="9.6328125" style="1" customWidth="1"/>
    <col min="10" max="10" width="5.26953125" style="1" customWidth="1"/>
    <col min="11" max="11" width="9.6328125" style="1" customWidth="1"/>
    <col min="12" max="12" width="5.26953125" style="1" customWidth="1"/>
    <col min="13" max="13" width="9.6328125" style="1" customWidth="1"/>
    <col min="14" max="14" width="5.26953125" style="1" customWidth="1"/>
    <col min="15" max="16384" width="7.36328125" style="1"/>
  </cols>
  <sheetData>
    <row r="1" spans="1:14" ht="27.6" customHeight="1">
      <c r="A1" s="104" t="s">
        <v>11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4">
      <c r="A2" s="2" t="s">
        <v>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27"/>
      <c r="N2" s="127"/>
    </row>
    <row r="3" spans="1:14" ht="15" customHeight="1">
      <c r="A3" s="105" t="s">
        <v>13</v>
      </c>
      <c r="B3" s="105"/>
      <c r="C3" s="105" t="s">
        <v>14</v>
      </c>
      <c r="D3" s="105"/>
      <c r="E3" s="105" t="s">
        <v>15</v>
      </c>
      <c r="F3" s="105"/>
      <c r="G3" s="105" t="s">
        <v>16</v>
      </c>
      <c r="H3" s="105"/>
      <c r="I3" s="105" t="s">
        <v>17</v>
      </c>
      <c r="J3" s="105"/>
      <c r="K3" s="105" t="s">
        <v>18</v>
      </c>
      <c r="L3" s="105"/>
      <c r="M3" s="105" t="s">
        <v>19</v>
      </c>
      <c r="N3" s="105"/>
    </row>
    <row r="4" spans="1:14" ht="15" customHeight="1">
      <c r="A4" s="105"/>
      <c r="B4" s="105"/>
      <c r="C4" s="19" t="s">
        <v>20</v>
      </c>
      <c r="D4" s="19" t="s">
        <v>21</v>
      </c>
      <c r="E4" s="19" t="s">
        <v>20</v>
      </c>
      <c r="F4" s="19" t="s">
        <v>21</v>
      </c>
      <c r="G4" s="19" t="s">
        <v>20</v>
      </c>
      <c r="H4" s="19" t="s">
        <v>21</v>
      </c>
      <c r="I4" s="19" t="s">
        <v>20</v>
      </c>
      <c r="J4" s="19" t="s">
        <v>21</v>
      </c>
      <c r="K4" s="19" t="s">
        <v>20</v>
      </c>
      <c r="L4" s="19" t="s">
        <v>21</v>
      </c>
      <c r="M4" s="19" t="s">
        <v>20</v>
      </c>
      <c r="N4" s="19" t="s">
        <v>21</v>
      </c>
    </row>
    <row r="5" spans="1:14" ht="18" customHeight="1">
      <c r="A5" s="125" t="s">
        <v>22</v>
      </c>
      <c r="B5" s="126"/>
      <c r="C5" s="20">
        <v>1214330</v>
      </c>
      <c r="D5" s="21">
        <f>C5/C25*100</f>
        <v>16.386808182864868</v>
      </c>
      <c r="E5" s="20">
        <v>1248339</v>
      </c>
      <c r="F5" s="21">
        <f>E5/E25*100</f>
        <v>15.765445088067398</v>
      </c>
      <c r="G5" s="20">
        <v>1425835</v>
      </c>
      <c r="H5" s="21">
        <f>G5/G25*100</f>
        <v>12.379861937278411</v>
      </c>
      <c r="I5" s="20">
        <v>1490785</v>
      </c>
      <c r="J5" s="21">
        <f>I5/I25*100</f>
        <v>15.904151240740044</v>
      </c>
      <c r="K5" s="20">
        <v>1497397</v>
      </c>
      <c r="L5" s="21">
        <f>K5/K25*100</f>
        <v>16.9779639781624</v>
      </c>
      <c r="M5" s="20">
        <v>1526816</v>
      </c>
      <c r="N5" s="21">
        <f>M5/M25*100</f>
        <v>15.980721180576488</v>
      </c>
    </row>
    <row r="6" spans="1:14" ht="18" customHeight="1">
      <c r="A6" s="41"/>
      <c r="B6" s="42" t="s">
        <v>23</v>
      </c>
      <c r="C6" s="20">
        <v>652777</v>
      </c>
      <c r="D6" s="21">
        <f>C6/C25*100</f>
        <v>8.808916427318751</v>
      </c>
      <c r="E6" s="20">
        <v>676210</v>
      </c>
      <c r="F6" s="21">
        <f>E6/E25*100</f>
        <v>8.5399491828758478</v>
      </c>
      <c r="G6" s="20">
        <v>688018</v>
      </c>
      <c r="H6" s="21">
        <f>G6/G25*100</f>
        <v>5.9737401945964423</v>
      </c>
      <c r="I6" s="20">
        <v>711508</v>
      </c>
      <c r="J6" s="21">
        <f>I6/I25*100</f>
        <v>7.5905853902450495</v>
      </c>
      <c r="K6" s="20">
        <v>698560</v>
      </c>
      <c r="L6" s="21">
        <f>K6/K25*100</f>
        <v>7.9204957112810597</v>
      </c>
      <c r="M6" s="20">
        <v>695232</v>
      </c>
      <c r="N6" s="21">
        <f>M6/M25*100</f>
        <v>7.2767830228492185</v>
      </c>
    </row>
    <row r="7" spans="1:14" ht="18" customHeight="1">
      <c r="A7" s="120" t="s">
        <v>24</v>
      </c>
      <c r="B7" s="120"/>
      <c r="C7" s="20">
        <v>1312089</v>
      </c>
      <c r="D7" s="21">
        <f>C7/C25*100</f>
        <v>17.706019584336204</v>
      </c>
      <c r="E7" s="20">
        <v>1339124</v>
      </c>
      <c r="F7" s="21">
        <f>E7/E25*100</f>
        <v>16.911981351310153</v>
      </c>
      <c r="G7" s="20">
        <v>1850891</v>
      </c>
      <c r="H7" s="21">
        <f>G7/G25*100</f>
        <v>16.070425428574257</v>
      </c>
      <c r="I7" s="20">
        <v>1735148</v>
      </c>
      <c r="J7" s="21">
        <f>I7/I25*100</f>
        <v>18.511090611367571</v>
      </c>
      <c r="K7" s="20">
        <v>1634799</v>
      </c>
      <c r="L7" s="21">
        <f>K7/K25*100</f>
        <v>18.535871604882278</v>
      </c>
      <c r="M7" s="20">
        <v>1738145</v>
      </c>
      <c r="N7" s="21">
        <f>M7/M25*100</f>
        <v>18.192637892459288</v>
      </c>
    </row>
    <row r="8" spans="1:14" ht="18" customHeight="1">
      <c r="A8" s="120" t="s">
        <v>25</v>
      </c>
      <c r="B8" s="120"/>
      <c r="C8" s="20">
        <v>39689</v>
      </c>
      <c r="D8" s="21">
        <f>C8/C25*100</f>
        <v>0.53558425631395401</v>
      </c>
      <c r="E8" s="20">
        <v>36602</v>
      </c>
      <c r="F8" s="21">
        <f>E8/E25*100</f>
        <v>0.46225169694565571</v>
      </c>
      <c r="G8" s="20">
        <v>35715</v>
      </c>
      <c r="H8" s="21">
        <f>G8/G25*100</f>
        <v>0.31009672864665161</v>
      </c>
      <c r="I8" s="20">
        <v>40727</v>
      </c>
      <c r="J8" s="21">
        <f>I8/I25*100</f>
        <v>0.43448811705351192</v>
      </c>
      <c r="K8" s="20">
        <v>42242</v>
      </c>
      <c r="L8" s="21">
        <f>K8/K25*100</f>
        <v>0.47895324644401988</v>
      </c>
      <c r="M8" s="20">
        <v>65063</v>
      </c>
      <c r="N8" s="21">
        <f>M8/M25*100</f>
        <v>0.68099473818184253</v>
      </c>
    </row>
    <row r="9" spans="1:14" ht="18" customHeight="1">
      <c r="A9" s="120" t="s">
        <v>26</v>
      </c>
      <c r="B9" s="120"/>
      <c r="C9" s="20">
        <v>1515271</v>
      </c>
      <c r="D9" s="21">
        <f>C9/C25*100</f>
        <v>20.447864437226972</v>
      </c>
      <c r="E9" s="20">
        <v>1645858</v>
      </c>
      <c r="F9" s="21">
        <f>E9/E25*100</f>
        <v>20.785767264946806</v>
      </c>
      <c r="G9" s="20">
        <v>1781718</v>
      </c>
      <c r="H9" s="21">
        <f>G9/G25*100</f>
        <v>15.469828452214889</v>
      </c>
      <c r="I9" s="20">
        <v>2342220</v>
      </c>
      <c r="J9" s="21">
        <f>I9/I25*100</f>
        <v>24.98752074852252</v>
      </c>
      <c r="K9" s="20">
        <v>1927385</v>
      </c>
      <c r="L9" s="21">
        <f>K9/K25*100</f>
        <v>21.853304836359719</v>
      </c>
      <c r="M9" s="20">
        <v>2324191</v>
      </c>
      <c r="N9" s="21">
        <f>M9/M25*100</f>
        <v>24.326604084189089</v>
      </c>
    </row>
    <row r="10" spans="1:14" ht="18" customHeight="1">
      <c r="A10" s="128" t="s">
        <v>27</v>
      </c>
      <c r="B10" s="129"/>
      <c r="C10" s="20">
        <v>432324</v>
      </c>
      <c r="D10" s="21">
        <f>C10/C25*100</f>
        <v>5.8340076098332991</v>
      </c>
      <c r="E10" s="20">
        <v>450232</v>
      </c>
      <c r="F10" s="21">
        <f>E10/E25*100</f>
        <v>5.6860419108036844</v>
      </c>
      <c r="G10" s="20">
        <v>436945</v>
      </c>
      <c r="H10" s="21">
        <f>G10/G25*100</f>
        <v>3.7937901469553741</v>
      </c>
      <c r="I10" s="20">
        <v>449714</v>
      </c>
      <c r="J10" s="21">
        <f>I10/I25*100</f>
        <v>4.7976867697744261</v>
      </c>
      <c r="K10" s="20">
        <v>441795</v>
      </c>
      <c r="L10" s="21">
        <f>K10/K25*100</f>
        <v>5.0092123837113718</v>
      </c>
      <c r="M10" s="20">
        <v>433288</v>
      </c>
      <c r="N10" s="21">
        <f>M10/M25*100</f>
        <v>4.5350944179846326</v>
      </c>
    </row>
    <row r="11" spans="1:14" ht="18" customHeight="1">
      <c r="A11" s="120" t="s">
        <v>28</v>
      </c>
      <c r="B11" s="120"/>
      <c r="C11" s="20">
        <v>1048881</v>
      </c>
      <c r="D11" s="21">
        <f>C11/C25*100</f>
        <v>14.154152292747016</v>
      </c>
      <c r="E11" s="20">
        <v>1120899</v>
      </c>
      <c r="F11" s="21">
        <f>E11/E25*100</f>
        <v>14.15598778358255</v>
      </c>
      <c r="G11" s="20">
        <v>3304020</v>
      </c>
      <c r="H11" s="21">
        <f>G11/G25*100</f>
        <v>28.687268469357686</v>
      </c>
      <c r="I11" s="20">
        <v>1274934</v>
      </c>
      <c r="J11" s="21">
        <f>I11/I25*100</f>
        <v>13.601386623799987</v>
      </c>
      <c r="K11" s="20">
        <v>1553144</v>
      </c>
      <c r="L11" s="21">
        <f>K11/K25*100</f>
        <v>17.610041214787433</v>
      </c>
      <c r="M11" s="20">
        <v>1489488</v>
      </c>
      <c r="N11" s="21">
        <f>M11/M25*100</f>
        <v>15.590020297019755</v>
      </c>
    </row>
    <row r="12" spans="1:14" ht="18" customHeight="1">
      <c r="A12" s="120" t="s">
        <v>29</v>
      </c>
      <c r="B12" s="120"/>
      <c r="C12" s="20">
        <v>420520</v>
      </c>
      <c r="D12" s="21">
        <f>C12/C25*100</f>
        <v>5.6747182207952811</v>
      </c>
      <c r="E12" s="20">
        <v>201219</v>
      </c>
      <c r="F12" s="21">
        <f>E12/E25*100</f>
        <v>2.541222452535596</v>
      </c>
      <c r="G12" s="20">
        <v>555099</v>
      </c>
      <c r="H12" s="21">
        <f>G12/G25*100</f>
        <v>4.8196663579736141</v>
      </c>
      <c r="I12" s="20">
        <v>446527</v>
      </c>
      <c r="J12" s="21">
        <f>I12/I25*100</f>
        <v>4.7636868770975891</v>
      </c>
      <c r="K12" s="20">
        <v>731537</v>
      </c>
      <c r="L12" s="21">
        <f>K12/K25*100</f>
        <v>8.2943994376194077</v>
      </c>
      <c r="M12" s="20">
        <v>661292</v>
      </c>
      <c r="N12" s="21">
        <f>M12/M25*100</f>
        <v>6.9215433103568396</v>
      </c>
    </row>
    <row r="13" spans="1:14" ht="18" customHeight="1">
      <c r="A13" s="123" t="s">
        <v>30</v>
      </c>
      <c r="B13" s="124"/>
      <c r="C13" s="20">
        <v>0</v>
      </c>
      <c r="D13" s="21">
        <f>C13/C25*100</f>
        <v>0</v>
      </c>
      <c r="E13" s="20">
        <v>0</v>
      </c>
      <c r="F13" s="21">
        <f>E13/E25*100</f>
        <v>0</v>
      </c>
      <c r="G13" s="20">
        <v>0</v>
      </c>
      <c r="H13" s="21">
        <f>G13/G25*100</f>
        <v>0</v>
      </c>
      <c r="I13" s="20">
        <v>0</v>
      </c>
      <c r="J13" s="21">
        <f>I13/I25*100</f>
        <v>0</v>
      </c>
      <c r="K13" s="20">
        <v>0</v>
      </c>
      <c r="L13" s="21">
        <f>K13/K25*100</f>
        <v>0</v>
      </c>
      <c r="M13" s="20">
        <v>0</v>
      </c>
      <c r="N13" s="21">
        <f>M13/M25*100</f>
        <v>0</v>
      </c>
    </row>
    <row r="14" spans="1:14" ht="18" customHeight="1">
      <c r="A14" s="120" t="s">
        <v>31</v>
      </c>
      <c r="B14" s="120"/>
      <c r="C14" s="20">
        <v>790209</v>
      </c>
      <c r="D14" s="21">
        <f>C14/C25*100</f>
        <v>10.663496172682436</v>
      </c>
      <c r="E14" s="20">
        <v>786012</v>
      </c>
      <c r="F14" s="21">
        <f>E14/E25*100</f>
        <v>9.9266537571621427</v>
      </c>
      <c r="G14" s="20">
        <v>666468</v>
      </c>
      <c r="H14" s="21">
        <f>G14/G25*100</f>
        <v>5.7866315707035296</v>
      </c>
      <c r="I14" s="20">
        <v>635715</v>
      </c>
      <c r="J14" s="21">
        <f>I14/I25*100</f>
        <v>6.7820024389882221</v>
      </c>
      <c r="K14" s="20">
        <v>646952</v>
      </c>
      <c r="L14" s="21">
        <f>K14/K25*100</f>
        <v>7.3353477745715532</v>
      </c>
      <c r="M14" s="20">
        <v>961059</v>
      </c>
      <c r="N14" s="21">
        <f>M14/M25*100</f>
        <v>10.059113814031068</v>
      </c>
    </row>
    <row r="15" spans="1:14" ht="18" customHeight="1">
      <c r="A15" s="120" t="s">
        <v>32</v>
      </c>
      <c r="B15" s="120"/>
      <c r="C15" s="47">
        <v>0</v>
      </c>
      <c r="D15" s="47" t="s">
        <v>33</v>
      </c>
      <c r="E15" s="47">
        <v>0</v>
      </c>
      <c r="F15" s="47" t="s">
        <v>33</v>
      </c>
      <c r="G15" s="47">
        <v>0</v>
      </c>
      <c r="H15" s="47" t="s">
        <v>33</v>
      </c>
      <c r="I15" s="47">
        <v>0</v>
      </c>
      <c r="J15" s="47" t="s">
        <v>33</v>
      </c>
      <c r="K15" s="47">
        <v>0</v>
      </c>
      <c r="L15" s="47" t="s">
        <v>33</v>
      </c>
      <c r="M15" s="47">
        <v>0</v>
      </c>
      <c r="N15" s="47" t="s">
        <v>33</v>
      </c>
    </row>
    <row r="16" spans="1:14" ht="18" customHeight="1">
      <c r="A16" s="125" t="s">
        <v>34</v>
      </c>
      <c r="B16" s="126"/>
      <c r="C16" s="20">
        <f t="shared" ref="C16:N16" si="0">SUM(C17:C20)</f>
        <v>620337</v>
      </c>
      <c r="D16" s="21">
        <f t="shared" si="0"/>
        <v>8.371153992517554</v>
      </c>
      <c r="E16" s="20">
        <f t="shared" si="0"/>
        <v>1089912</v>
      </c>
      <c r="F16" s="21">
        <f t="shared" si="0"/>
        <v>13.764648694646016</v>
      </c>
      <c r="G16" s="20">
        <f t="shared" si="0"/>
        <v>1460683</v>
      </c>
      <c r="H16" s="21">
        <f t="shared" si="0"/>
        <v>12.682430908295588</v>
      </c>
      <c r="I16" s="20">
        <f t="shared" si="0"/>
        <v>938396</v>
      </c>
      <c r="J16" s="21">
        <f t="shared" si="0"/>
        <v>10.011096105545397</v>
      </c>
      <c r="K16" s="20">
        <f t="shared" si="0"/>
        <v>344399</v>
      </c>
      <c r="L16" s="21">
        <f t="shared" si="0"/>
        <v>3.9049055234618155</v>
      </c>
      <c r="M16" s="20">
        <f t="shared" si="0"/>
        <v>354770</v>
      </c>
      <c r="N16" s="21">
        <f t="shared" si="0"/>
        <v>3.7132702652009941</v>
      </c>
    </row>
    <row r="17" spans="1:14" ht="18" customHeight="1">
      <c r="A17" s="43"/>
      <c r="B17" s="44" t="s">
        <v>35</v>
      </c>
      <c r="C17" s="24">
        <v>522302</v>
      </c>
      <c r="D17" s="25">
        <f>C17/C25*100</f>
        <v>7.0482181017735579</v>
      </c>
      <c r="E17" s="24">
        <v>806755</v>
      </c>
      <c r="F17" s="25">
        <f>E17/E25*100</f>
        <v>10.188619959821661</v>
      </c>
      <c r="G17" s="24">
        <v>675498</v>
      </c>
      <c r="H17" s="25">
        <f>G17/G25*100</f>
        <v>5.8650348595087731</v>
      </c>
      <c r="I17" s="24">
        <v>775029</v>
      </c>
      <c r="J17" s="25">
        <f>I17/I25*100</f>
        <v>8.2682468846678194</v>
      </c>
      <c r="K17" s="24">
        <v>242706</v>
      </c>
      <c r="L17" s="25">
        <f>K17/K25*100</f>
        <v>2.7518779089873182</v>
      </c>
      <c r="M17" s="24">
        <v>325285</v>
      </c>
      <c r="N17" s="25">
        <f>M17/M25*100</f>
        <v>3.4046596899847938</v>
      </c>
    </row>
    <row r="18" spans="1:14" ht="18" customHeight="1">
      <c r="A18" s="43"/>
      <c r="B18" s="45" t="s">
        <v>36</v>
      </c>
      <c r="C18" s="48">
        <v>98035</v>
      </c>
      <c r="D18" s="49">
        <f>C18/C25*100</f>
        <v>1.3229358907439963</v>
      </c>
      <c r="E18" s="48">
        <v>283157</v>
      </c>
      <c r="F18" s="49">
        <f>E18/E25*100</f>
        <v>3.5760287348243547</v>
      </c>
      <c r="G18" s="48">
        <v>785185</v>
      </c>
      <c r="H18" s="49">
        <f>G18/G25*100</f>
        <v>6.817396048786815</v>
      </c>
      <c r="I18" s="48">
        <v>163367</v>
      </c>
      <c r="J18" s="49">
        <f>I18/I25*100</f>
        <v>1.7428492208775772</v>
      </c>
      <c r="K18" s="48">
        <v>101693</v>
      </c>
      <c r="L18" s="49">
        <f>K18/K25*100</f>
        <v>1.1530276144744973</v>
      </c>
      <c r="M18" s="48">
        <v>29485</v>
      </c>
      <c r="N18" s="49">
        <f>M18/M25*100</f>
        <v>0.30861057521620011</v>
      </c>
    </row>
    <row r="19" spans="1:14" ht="25.2" customHeight="1">
      <c r="A19" s="43"/>
      <c r="B19" s="45" t="s">
        <v>83</v>
      </c>
      <c r="C19" s="50">
        <v>0</v>
      </c>
      <c r="D19" s="50" t="s">
        <v>33</v>
      </c>
      <c r="E19" s="50">
        <v>0</v>
      </c>
      <c r="F19" s="50" t="s">
        <v>33</v>
      </c>
      <c r="G19" s="50">
        <v>0</v>
      </c>
      <c r="H19" s="50" t="s">
        <v>33</v>
      </c>
      <c r="I19" s="50">
        <v>0</v>
      </c>
      <c r="J19" s="50" t="s">
        <v>33</v>
      </c>
      <c r="K19" s="50">
        <v>0</v>
      </c>
      <c r="L19" s="50" t="s">
        <v>33</v>
      </c>
      <c r="M19" s="50">
        <v>0</v>
      </c>
      <c r="N19" s="50" t="s">
        <v>33</v>
      </c>
    </row>
    <row r="20" spans="1:14" ht="25.2" customHeight="1">
      <c r="A20" s="41"/>
      <c r="B20" s="46" t="s">
        <v>84</v>
      </c>
      <c r="C20" s="51">
        <v>0</v>
      </c>
      <c r="D20" s="51" t="s">
        <v>33</v>
      </c>
      <c r="E20" s="51">
        <v>0</v>
      </c>
      <c r="F20" s="51" t="s">
        <v>33</v>
      </c>
      <c r="G20" s="51">
        <v>0</v>
      </c>
      <c r="H20" s="51" t="s">
        <v>33</v>
      </c>
      <c r="I20" s="51">
        <v>0</v>
      </c>
      <c r="J20" s="51" t="s">
        <v>33</v>
      </c>
      <c r="K20" s="51">
        <v>0</v>
      </c>
      <c r="L20" s="51" t="s">
        <v>33</v>
      </c>
      <c r="M20" s="51">
        <v>0</v>
      </c>
      <c r="N20" s="51" t="s">
        <v>33</v>
      </c>
    </row>
    <row r="21" spans="1:14" ht="18" customHeight="1">
      <c r="A21" s="120" t="s">
        <v>37</v>
      </c>
      <c r="B21" s="120"/>
      <c r="C21" s="47">
        <v>0</v>
      </c>
      <c r="D21" s="47" t="s">
        <v>33</v>
      </c>
      <c r="E21" s="47">
        <v>0</v>
      </c>
      <c r="F21" s="47" t="s">
        <v>33</v>
      </c>
      <c r="G21" s="47">
        <v>0</v>
      </c>
      <c r="H21" s="47" t="s">
        <v>33</v>
      </c>
      <c r="I21" s="47">
        <v>0</v>
      </c>
      <c r="J21" s="47" t="s">
        <v>33</v>
      </c>
      <c r="K21" s="47">
        <v>0</v>
      </c>
      <c r="L21" s="47" t="s">
        <v>33</v>
      </c>
      <c r="M21" s="47">
        <v>0</v>
      </c>
      <c r="N21" s="47" t="s">
        <v>33</v>
      </c>
    </row>
    <row r="22" spans="1:14" ht="18" customHeight="1">
      <c r="A22" s="120" t="s">
        <v>38</v>
      </c>
      <c r="B22" s="120"/>
      <c r="C22" s="47">
        <v>0</v>
      </c>
      <c r="D22" s="47" t="s">
        <v>33</v>
      </c>
      <c r="E22" s="47">
        <v>0</v>
      </c>
      <c r="F22" s="47" t="s">
        <v>33</v>
      </c>
      <c r="G22" s="47">
        <v>0</v>
      </c>
      <c r="H22" s="47" t="s">
        <v>33</v>
      </c>
      <c r="I22" s="47">
        <v>0</v>
      </c>
      <c r="J22" s="47" t="s">
        <v>33</v>
      </c>
      <c r="K22" s="47">
        <v>0</v>
      </c>
      <c r="L22" s="47" t="s">
        <v>33</v>
      </c>
      <c r="M22" s="47">
        <v>0</v>
      </c>
      <c r="N22" s="47" t="s">
        <v>33</v>
      </c>
    </row>
    <row r="23" spans="1:14" ht="18" customHeight="1">
      <c r="A23" s="120" t="s">
        <v>39</v>
      </c>
      <c r="B23" s="120"/>
      <c r="C23" s="47">
        <v>16762</v>
      </c>
      <c r="D23" s="47" t="s">
        <v>33</v>
      </c>
      <c r="E23" s="47">
        <v>0</v>
      </c>
      <c r="F23" s="47" t="s">
        <v>33</v>
      </c>
      <c r="G23" s="47">
        <v>0</v>
      </c>
      <c r="H23" s="47" t="s">
        <v>33</v>
      </c>
      <c r="I23" s="47">
        <v>19393</v>
      </c>
      <c r="J23" s="47" t="s">
        <v>33</v>
      </c>
      <c r="K23" s="47">
        <v>0</v>
      </c>
      <c r="L23" s="47" t="s">
        <v>33</v>
      </c>
      <c r="M23" s="47">
        <v>0</v>
      </c>
      <c r="N23" s="47" t="s">
        <v>33</v>
      </c>
    </row>
    <row r="24" spans="1:14" ht="18" customHeight="1" thickBot="1">
      <c r="A24" s="121" t="s">
        <v>40</v>
      </c>
      <c r="B24" s="121"/>
      <c r="C24" s="52">
        <v>0</v>
      </c>
      <c r="D24" s="52" t="s">
        <v>33</v>
      </c>
      <c r="E24" s="52">
        <v>0</v>
      </c>
      <c r="F24" s="52" t="s">
        <v>33</v>
      </c>
      <c r="G24" s="52">
        <v>0</v>
      </c>
      <c r="H24" s="52" t="s">
        <v>33</v>
      </c>
      <c r="I24" s="52">
        <v>0</v>
      </c>
      <c r="J24" s="52" t="s">
        <v>33</v>
      </c>
      <c r="K24" s="52">
        <v>0</v>
      </c>
      <c r="L24" s="52" t="s">
        <v>33</v>
      </c>
      <c r="M24" s="52">
        <v>0</v>
      </c>
      <c r="N24" s="52" t="s">
        <v>33</v>
      </c>
    </row>
    <row r="25" spans="1:14" ht="18" customHeight="1" thickTop="1">
      <c r="A25" s="122" t="s">
        <v>41</v>
      </c>
      <c r="B25" s="122"/>
      <c r="C25" s="28">
        <f t="shared" ref="C25:N25" si="1">C5+SUM(C7:C16)+SUM(C21:C24)</f>
        <v>7410412</v>
      </c>
      <c r="D25" s="28">
        <f t="shared" si="1"/>
        <v>99.773804749317563</v>
      </c>
      <c r="E25" s="28">
        <f t="shared" si="1"/>
        <v>7918197</v>
      </c>
      <c r="F25" s="28">
        <f t="shared" si="1"/>
        <v>99.999999999999986</v>
      </c>
      <c r="G25" s="28">
        <f t="shared" si="1"/>
        <v>11517374</v>
      </c>
      <c r="H25" s="28">
        <f t="shared" si="1"/>
        <v>100</v>
      </c>
      <c r="I25" s="28">
        <f t="shared" si="1"/>
        <v>9373559</v>
      </c>
      <c r="J25" s="28">
        <f t="shared" si="1"/>
        <v>99.793109532889275</v>
      </c>
      <c r="K25" s="28">
        <f t="shared" si="1"/>
        <v>8819650</v>
      </c>
      <c r="L25" s="28">
        <f t="shared" si="1"/>
        <v>100</v>
      </c>
      <c r="M25" s="28">
        <f t="shared" si="1"/>
        <v>9554112</v>
      </c>
      <c r="N25" s="28">
        <f t="shared" si="1"/>
        <v>100</v>
      </c>
    </row>
    <row r="26" spans="1:14" ht="1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N26" s="10" t="s">
        <v>42</v>
      </c>
    </row>
  </sheetData>
  <mergeCells count="25">
    <mergeCell ref="A11:B11"/>
    <mergeCell ref="A1:N1"/>
    <mergeCell ref="M2:N2"/>
    <mergeCell ref="A3:B4"/>
    <mergeCell ref="C3:D3"/>
    <mergeCell ref="E3:F3"/>
    <mergeCell ref="G3:H3"/>
    <mergeCell ref="I3:J3"/>
    <mergeCell ref="K3:L3"/>
    <mergeCell ref="M3:N3"/>
    <mergeCell ref="A5:B5"/>
    <mergeCell ref="A7:B7"/>
    <mergeCell ref="A8:B8"/>
    <mergeCell ref="A9:B9"/>
    <mergeCell ref="A10:B10"/>
    <mergeCell ref="A22:B22"/>
    <mergeCell ref="A23:B23"/>
    <mergeCell ref="A24:B24"/>
    <mergeCell ref="A25:B25"/>
    <mergeCell ref="A12:B12"/>
    <mergeCell ref="A13:B13"/>
    <mergeCell ref="A14:B14"/>
    <mergeCell ref="A15:B15"/>
    <mergeCell ref="A16:B16"/>
    <mergeCell ref="A21:B21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FB738-81D3-474A-85BE-2E9695468591}">
  <dimension ref="A1:M19"/>
  <sheetViews>
    <sheetView view="pageBreakPreview" zoomScale="115" zoomScaleNormal="100" zoomScaleSheetLayoutView="115" workbookViewId="0">
      <selection activeCell="M19" sqref="M19"/>
    </sheetView>
  </sheetViews>
  <sheetFormatPr defaultColWidth="7.08984375" defaultRowHeight="13.2"/>
  <cols>
    <col min="1" max="1" width="12" style="1" customWidth="1"/>
    <col min="2" max="2" width="9.81640625" style="1" customWidth="1"/>
    <col min="3" max="3" width="5.6328125" style="1" customWidth="1"/>
    <col min="4" max="4" width="9.81640625" style="1" customWidth="1"/>
    <col min="5" max="5" width="5.6328125" style="1" customWidth="1"/>
    <col min="6" max="6" width="9.90625" style="1" bestFit="1" customWidth="1"/>
    <col min="7" max="7" width="5.6328125" style="1" customWidth="1"/>
    <col min="8" max="8" width="9.81640625" style="1" customWidth="1"/>
    <col min="9" max="9" width="5.6328125" style="1" customWidth="1"/>
    <col min="10" max="10" width="9.81640625" style="1" customWidth="1"/>
    <col min="11" max="11" width="5.6328125" style="1" customWidth="1"/>
    <col min="12" max="12" width="9.81640625" style="1" customWidth="1"/>
    <col min="13" max="13" width="5.6328125" style="1" customWidth="1"/>
    <col min="14" max="16384" width="7.08984375" style="1"/>
  </cols>
  <sheetData>
    <row r="1" spans="1:13" ht="27" customHeight="1">
      <c r="A1" s="104" t="s">
        <v>43</v>
      </c>
      <c r="B1" s="104"/>
      <c r="C1" s="104"/>
      <c r="D1" s="104"/>
      <c r="E1" s="104"/>
      <c r="F1" s="104"/>
      <c r="G1" s="104"/>
      <c r="H1" s="116"/>
      <c r="I1" s="116"/>
      <c r="J1" s="116"/>
      <c r="K1" s="116"/>
    </row>
    <row r="2" spans="1:13">
      <c r="A2" s="2" t="s">
        <v>12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3">
      <c r="A3" s="110" t="s">
        <v>44</v>
      </c>
      <c r="B3" s="110" t="s">
        <v>14</v>
      </c>
      <c r="C3" s="110"/>
      <c r="D3" s="130" t="s">
        <v>45</v>
      </c>
      <c r="E3" s="131"/>
      <c r="F3" s="110" t="s">
        <v>46</v>
      </c>
      <c r="G3" s="110"/>
      <c r="H3" s="110" t="s">
        <v>47</v>
      </c>
      <c r="I3" s="110"/>
      <c r="J3" s="110" t="s">
        <v>48</v>
      </c>
      <c r="K3" s="110"/>
      <c r="L3" s="110" t="s">
        <v>49</v>
      </c>
      <c r="M3" s="110"/>
    </row>
    <row r="4" spans="1:13">
      <c r="A4" s="110"/>
      <c r="B4" s="18" t="s">
        <v>20</v>
      </c>
      <c r="C4" s="18" t="s">
        <v>21</v>
      </c>
      <c r="D4" s="18" t="s">
        <v>20</v>
      </c>
      <c r="E4" s="18" t="s">
        <v>21</v>
      </c>
      <c r="F4" s="18" t="s">
        <v>20</v>
      </c>
      <c r="G4" s="18" t="s">
        <v>21</v>
      </c>
      <c r="H4" s="18" t="s">
        <v>20</v>
      </c>
      <c r="I4" s="18" t="s">
        <v>21</v>
      </c>
      <c r="J4" s="18" t="s">
        <v>20</v>
      </c>
      <c r="K4" s="18" t="s">
        <v>21</v>
      </c>
      <c r="L4" s="18" t="s">
        <v>20</v>
      </c>
      <c r="M4" s="18" t="s">
        <v>21</v>
      </c>
    </row>
    <row r="5" spans="1:13" ht="19.95" customHeight="1">
      <c r="A5" s="54" t="s">
        <v>50</v>
      </c>
      <c r="B5" s="55">
        <v>94926</v>
      </c>
      <c r="C5" s="56">
        <f>B5/B18*100</f>
        <v>1.2809814083211568</v>
      </c>
      <c r="D5" s="55">
        <v>95235</v>
      </c>
      <c r="E5" s="56">
        <f>D5/D18*100</f>
        <v>1.2027359258679722</v>
      </c>
      <c r="F5" s="55">
        <v>92927</v>
      </c>
      <c r="G5" s="56">
        <f>F5/F18*100</f>
        <v>0.80684190684439006</v>
      </c>
      <c r="H5" s="55">
        <v>89441</v>
      </c>
      <c r="I5" s="56">
        <f>H5/H18*100</f>
        <v>0.95418399777501794</v>
      </c>
      <c r="J5" s="55">
        <v>90937</v>
      </c>
      <c r="K5" s="56">
        <f>J5/J18*100</f>
        <v>1.0310726616135559</v>
      </c>
      <c r="L5" s="55">
        <v>97254</v>
      </c>
      <c r="M5" s="56">
        <f>L5/L18*100</f>
        <v>1.0179281967806113</v>
      </c>
    </row>
    <row r="6" spans="1:13" ht="19.95" customHeight="1">
      <c r="A6" s="57" t="s">
        <v>51</v>
      </c>
      <c r="B6" s="58">
        <v>1259537</v>
      </c>
      <c r="C6" s="59">
        <f>B6/B18*100</f>
        <v>16.996855235579346</v>
      </c>
      <c r="D6" s="58">
        <v>1456272</v>
      </c>
      <c r="E6" s="59">
        <f>D6/D18*100</f>
        <v>18.391459570909895</v>
      </c>
      <c r="F6" s="58">
        <v>4067608</v>
      </c>
      <c r="G6" s="59">
        <f>F6/F18*100</f>
        <v>35.317147815118268</v>
      </c>
      <c r="H6" s="58">
        <v>1780510</v>
      </c>
      <c r="I6" s="59">
        <f>H6/H18*100</f>
        <v>18.995026328846919</v>
      </c>
      <c r="J6" s="58">
        <v>1933895</v>
      </c>
      <c r="K6" s="59">
        <f>J6/J18*100</f>
        <v>21.927117289234836</v>
      </c>
      <c r="L6" s="58">
        <v>1761570</v>
      </c>
      <c r="M6" s="59">
        <f>L6/L18*100</f>
        <v>18.437820280942908</v>
      </c>
    </row>
    <row r="7" spans="1:13" ht="19.95" customHeight="1">
      <c r="A7" s="57" t="s">
        <v>52</v>
      </c>
      <c r="B7" s="58">
        <v>2622167</v>
      </c>
      <c r="C7" s="59">
        <f>B7/B18*100</f>
        <v>35.384901676182103</v>
      </c>
      <c r="D7" s="58">
        <v>2847432</v>
      </c>
      <c r="E7" s="59">
        <f>D7/D18*100</f>
        <v>35.960610729942687</v>
      </c>
      <c r="F7" s="58">
        <v>3304664</v>
      </c>
      <c r="G7" s="59">
        <f>F7/F18*100</f>
        <v>28.692860021737594</v>
      </c>
      <c r="H7" s="58">
        <v>3642173</v>
      </c>
      <c r="I7" s="59">
        <f>H7/H18*100</f>
        <v>38.855817731557458</v>
      </c>
      <c r="J7" s="58">
        <v>3379552</v>
      </c>
      <c r="K7" s="59">
        <f>J7/J18*100</f>
        <v>38.318436672657079</v>
      </c>
      <c r="L7" s="58">
        <v>4086002</v>
      </c>
      <c r="M7" s="59">
        <f>L7/L18*100</f>
        <v>42.766946839224829</v>
      </c>
    </row>
    <row r="8" spans="1:13" ht="19.95" customHeight="1">
      <c r="A8" s="57" t="s">
        <v>53</v>
      </c>
      <c r="B8" s="58">
        <v>635986</v>
      </c>
      <c r="C8" s="59">
        <f>B8/B18*100</f>
        <v>8.5823298353721764</v>
      </c>
      <c r="D8" s="58">
        <v>707707</v>
      </c>
      <c r="E8" s="59">
        <f>D8/D18*100</f>
        <v>8.9377291320233621</v>
      </c>
      <c r="F8" s="58">
        <v>932816</v>
      </c>
      <c r="G8" s="59">
        <f>F8/F18*100</f>
        <v>8.0992073366724053</v>
      </c>
      <c r="H8" s="58">
        <v>980027</v>
      </c>
      <c r="I8" s="59">
        <f>H8/H18*100</f>
        <v>10.455228371635576</v>
      </c>
      <c r="J8" s="58">
        <v>757051</v>
      </c>
      <c r="K8" s="59">
        <f>J8/J18*100</f>
        <v>8.583685293634101</v>
      </c>
      <c r="L8" s="58">
        <v>805465</v>
      </c>
      <c r="M8" s="59">
        <f>L8/L18*100</f>
        <v>8.4305584862308507</v>
      </c>
    </row>
    <row r="9" spans="1:13" ht="19.95" customHeight="1">
      <c r="A9" s="57" t="s">
        <v>54</v>
      </c>
      <c r="B9" s="58">
        <v>0</v>
      </c>
      <c r="C9" s="59">
        <f>B9/B18*100</f>
        <v>0</v>
      </c>
      <c r="D9" s="58">
        <v>0</v>
      </c>
      <c r="E9" s="59">
        <f>D9/D18*100</f>
        <v>0</v>
      </c>
      <c r="F9" s="58">
        <v>0</v>
      </c>
      <c r="G9" s="59">
        <f>F9/F18*100</f>
        <v>0</v>
      </c>
      <c r="H9" s="58">
        <v>0</v>
      </c>
      <c r="I9" s="59">
        <f>H9/H18*100</f>
        <v>0</v>
      </c>
      <c r="J9" s="58">
        <v>0</v>
      </c>
      <c r="K9" s="59">
        <f>J9/J18*100</f>
        <v>0</v>
      </c>
      <c r="L9" s="58">
        <v>0</v>
      </c>
      <c r="M9" s="59">
        <f>L9/L18*100</f>
        <v>0</v>
      </c>
    </row>
    <row r="10" spans="1:13" ht="19.95" customHeight="1">
      <c r="A10" s="60" t="s">
        <v>55</v>
      </c>
      <c r="B10" s="58">
        <v>182351</v>
      </c>
      <c r="C10" s="59">
        <f>B10/B18*100</f>
        <v>2.4607403744892999</v>
      </c>
      <c r="D10" s="58">
        <v>196680</v>
      </c>
      <c r="E10" s="59">
        <f>D10/D18*100</f>
        <v>2.4838987966578756</v>
      </c>
      <c r="F10" s="58">
        <v>309406</v>
      </c>
      <c r="G10" s="59">
        <f>F10/F18*100</f>
        <v>2.6864283472951387</v>
      </c>
      <c r="H10" s="58">
        <v>192724</v>
      </c>
      <c r="I10" s="59">
        <f>H10/H18*100</f>
        <v>2.0560386935207857</v>
      </c>
      <c r="J10" s="58">
        <v>266780</v>
      </c>
      <c r="K10" s="59">
        <f>J10/J18*100</f>
        <v>3.0248365864858582</v>
      </c>
      <c r="L10" s="58">
        <v>138004</v>
      </c>
      <c r="M10" s="59">
        <f>L10/L18*100</f>
        <v>1.4444461191160411</v>
      </c>
    </row>
    <row r="11" spans="1:13" ht="19.95" customHeight="1">
      <c r="A11" s="57" t="s">
        <v>56</v>
      </c>
      <c r="B11" s="58">
        <v>181125</v>
      </c>
      <c r="C11" s="59">
        <f>B11/B18*100</f>
        <v>2.4441960851839277</v>
      </c>
      <c r="D11" s="58">
        <v>185199</v>
      </c>
      <c r="E11" s="59">
        <f>D11/D18*100</f>
        <v>2.3389036670848173</v>
      </c>
      <c r="F11" s="58">
        <v>262813</v>
      </c>
      <c r="G11" s="59">
        <f>F11/F18*100</f>
        <v>2.2818830056226358</v>
      </c>
      <c r="H11" s="58">
        <v>210508</v>
      </c>
      <c r="I11" s="59">
        <f>H11/H18*100</f>
        <v>2.2457638555430228</v>
      </c>
      <c r="J11" s="58">
        <v>171918</v>
      </c>
      <c r="K11" s="59">
        <f>J11/J18*100</f>
        <v>1.9492610250973677</v>
      </c>
      <c r="L11" s="58">
        <v>188961</v>
      </c>
      <c r="M11" s="59">
        <f>L11/L18*100</f>
        <v>1.9777976226362011</v>
      </c>
    </row>
    <row r="12" spans="1:13" ht="19.95" customHeight="1">
      <c r="A12" s="57" t="s">
        <v>57</v>
      </c>
      <c r="B12" s="58">
        <v>940747</v>
      </c>
      <c r="C12" s="59">
        <f>B12/B18*100</f>
        <v>12.694935180392131</v>
      </c>
      <c r="D12" s="58">
        <v>830813</v>
      </c>
      <c r="E12" s="59">
        <f>D12/D18*100</f>
        <v>10.492451753852549</v>
      </c>
      <c r="F12" s="58">
        <v>429416</v>
      </c>
      <c r="G12" s="59">
        <f>F12/F18*100</f>
        <v>3.7284193428119985</v>
      </c>
      <c r="H12" s="58">
        <v>415140</v>
      </c>
      <c r="I12" s="59">
        <f>H12/H18*100</f>
        <v>4.4288407423477043</v>
      </c>
      <c r="J12" s="58">
        <v>484395</v>
      </c>
      <c r="K12" s="59">
        <f>J12/J18*100</f>
        <v>5.4922247481476019</v>
      </c>
      <c r="L12" s="58">
        <v>497977</v>
      </c>
      <c r="M12" s="59">
        <f>L12/L18*100</f>
        <v>5.2121746113087219</v>
      </c>
    </row>
    <row r="13" spans="1:13" ht="19.95" customHeight="1">
      <c r="A13" s="57" t="s">
        <v>58</v>
      </c>
      <c r="B13" s="58">
        <v>225705</v>
      </c>
      <c r="C13" s="59">
        <f>B13/B18*100</f>
        <v>3.0457820698768163</v>
      </c>
      <c r="D13" s="58">
        <v>236252</v>
      </c>
      <c r="E13" s="59">
        <f>D13/D18*100</f>
        <v>2.9836590324792374</v>
      </c>
      <c r="F13" s="58">
        <v>254303</v>
      </c>
      <c r="G13" s="59">
        <f>F13/F18*100</f>
        <v>2.2079946348881263</v>
      </c>
      <c r="H13" s="58">
        <v>262414</v>
      </c>
      <c r="I13" s="59">
        <f>H13/H18*100</f>
        <v>2.7995129704736481</v>
      </c>
      <c r="J13" s="58">
        <v>264838</v>
      </c>
      <c r="K13" s="59">
        <f>J13/J18*100</f>
        <v>3.0028175721258781</v>
      </c>
      <c r="L13" s="58">
        <v>271727</v>
      </c>
      <c r="M13" s="59">
        <f>L13/L18*100</f>
        <v>2.8440843063175314</v>
      </c>
    </row>
    <row r="14" spans="1:13" ht="19.95" customHeight="1">
      <c r="A14" s="57" t="s">
        <v>59</v>
      </c>
      <c r="B14" s="58">
        <v>818782</v>
      </c>
      <c r="C14" s="59">
        <f>B14/B18*100</f>
        <v>11.049075274087325</v>
      </c>
      <c r="D14" s="58">
        <v>912375</v>
      </c>
      <c r="E14" s="59">
        <f>D14/D18*100</f>
        <v>11.52250948037792</v>
      </c>
      <c r="F14" s="58">
        <v>1426476</v>
      </c>
      <c r="G14" s="59">
        <f>F14/F18*100</f>
        <v>12.385427442054066</v>
      </c>
      <c r="H14" s="58">
        <v>1331515</v>
      </c>
      <c r="I14" s="59">
        <f>H14/H18*100</f>
        <v>14.205010071414712</v>
      </c>
      <c r="J14" s="58">
        <v>1028489</v>
      </c>
      <c r="K14" s="59">
        <f>J14/J18*100</f>
        <v>11.661335767292352</v>
      </c>
      <c r="L14" s="58">
        <v>1273864</v>
      </c>
      <c r="M14" s="59">
        <f>L14/L18*100</f>
        <v>13.333149119457675</v>
      </c>
    </row>
    <row r="15" spans="1:13" ht="19.95" customHeight="1">
      <c r="A15" s="60" t="s">
        <v>60</v>
      </c>
      <c r="B15" s="58">
        <v>16762</v>
      </c>
      <c r="C15" s="59">
        <f>B15/B18*100</f>
        <v>0.22619525068241819</v>
      </c>
      <c r="D15" s="61">
        <v>0</v>
      </c>
      <c r="E15" s="61" t="s">
        <v>33</v>
      </c>
      <c r="F15" s="61">
        <v>0</v>
      </c>
      <c r="G15" s="61" t="s">
        <v>33</v>
      </c>
      <c r="H15" s="61">
        <v>19393</v>
      </c>
      <c r="I15" s="61" t="s">
        <v>33</v>
      </c>
      <c r="J15" s="61">
        <v>0</v>
      </c>
      <c r="K15" s="61" t="s">
        <v>33</v>
      </c>
      <c r="L15" s="58">
        <v>0</v>
      </c>
      <c r="M15" s="59">
        <f>L15/L18*100</f>
        <v>0</v>
      </c>
    </row>
    <row r="16" spans="1:13" ht="19.95" customHeight="1">
      <c r="A16" s="57" t="s">
        <v>27</v>
      </c>
      <c r="B16" s="58">
        <v>432324</v>
      </c>
      <c r="C16" s="59">
        <f>B16/B18*100</f>
        <v>5.8340076098332991</v>
      </c>
      <c r="D16" s="58">
        <v>450232</v>
      </c>
      <c r="E16" s="59">
        <f>D16/D18*100</f>
        <v>5.6860419108036844</v>
      </c>
      <c r="F16" s="58">
        <v>436945</v>
      </c>
      <c r="G16" s="59">
        <f>F16/F18*100</f>
        <v>3.7937901469553741</v>
      </c>
      <c r="H16" s="58">
        <v>449714</v>
      </c>
      <c r="I16" s="59">
        <f>H16/H18*100</f>
        <v>4.7976867697744261</v>
      </c>
      <c r="J16" s="58">
        <v>441795</v>
      </c>
      <c r="K16" s="59">
        <f>J16/J18*100</f>
        <v>5.0092123837113718</v>
      </c>
      <c r="L16" s="58">
        <v>433288</v>
      </c>
      <c r="M16" s="59">
        <f>L16/L18*100</f>
        <v>4.5350944179846326</v>
      </c>
    </row>
    <row r="17" spans="1:13" ht="19.95" customHeight="1" thickBot="1">
      <c r="A17" s="62" t="s">
        <v>61</v>
      </c>
      <c r="B17" s="63">
        <v>0</v>
      </c>
      <c r="C17" s="64">
        <f>B17/B18*100</f>
        <v>0</v>
      </c>
      <c r="D17" s="65">
        <v>0</v>
      </c>
      <c r="E17" s="65" t="s">
        <v>33</v>
      </c>
      <c r="F17" s="65">
        <v>0</v>
      </c>
      <c r="G17" s="65" t="s">
        <v>33</v>
      </c>
      <c r="H17" s="65">
        <v>0</v>
      </c>
      <c r="I17" s="65" t="s">
        <v>33</v>
      </c>
      <c r="J17" s="65">
        <v>0</v>
      </c>
      <c r="K17" s="65" t="s">
        <v>33</v>
      </c>
      <c r="L17" s="65">
        <v>0</v>
      </c>
      <c r="M17" s="65" t="s">
        <v>33</v>
      </c>
    </row>
    <row r="18" spans="1:13" ht="19.95" customHeight="1" thickTop="1">
      <c r="A18" s="66" t="s">
        <v>41</v>
      </c>
      <c r="B18" s="28">
        <f t="shared" ref="B18:M18" si="0">SUM(B5:B17)</f>
        <v>7410412</v>
      </c>
      <c r="C18" s="67">
        <f t="shared" si="0"/>
        <v>100.00000000000003</v>
      </c>
      <c r="D18" s="28">
        <f>SUM(D5:D17)</f>
        <v>7918197</v>
      </c>
      <c r="E18" s="67">
        <f t="shared" si="0"/>
        <v>100</v>
      </c>
      <c r="F18" s="28">
        <f t="shared" si="0"/>
        <v>11517374</v>
      </c>
      <c r="G18" s="67">
        <f t="shared" si="0"/>
        <v>100</v>
      </c>
      <c r="H18" s="28">
        <f t="shared" si="0"/>
        <v>9373559</v>
      </c>
      <c r="I18" s="67">
        <f t="shared" si="0"/>
        <v>99.793109532889275</v>
      </c>
      <c r="J18" s="28">
        <f t="shared" si="0"/>
        <v>8819650</v>
      </c>
      <c r="K18" s="67">
        <f t="shared" si="0"/>
        <v>100.00000000000001</v>
      </c>
      <c r="L18" s="28">
        <f t="shared" si="0"/>
        <v>9554112</v>
      </c>
      <c r="M18" s="67">
        <f t="shared" si="0"/>
        <v>100</v>
      </c>
    </row>
    <row r="19" spans="1:13" ht="15.6" customHeight="1">
      <c r="A19" s="2" t="s">
        <v>62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10" t="s">
        <v>42</v>
      </c>
    </row>
  </sheetData>
  <mergeCells count="8">
    <mergeCell ref="L3:M3"/>
    <mergeCell ref="A1:K1"/>
    <mergeCell ref="A3:A4"/>
    <mergeCell ref="B3:C3"/>
    <mergeCell ref="D3:E3"/>
    <mergeCell ref="F3:G3"/>
    <mergeCell ref="H3:I3"/>
    <mergeCell ref="J3:K3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ADBE8-04AB-472B-976A-371FE12B53E9}">
  <dimension ref="A1:M36"/>
  <sheetViews>
    <sheetView tabSelected="1" view="pageBreakPreview" topLeftCell="A5" zoomScaleNormal="100" zoomScaleSheetLayoutView="100" workbookViewId="0">
      <selection activeCell="A25" sqref="A25"/>
    </sheetView>
  </sheetViews>
  <sheetFormatPr defaultColWidth="7.36328125" defaultRowHeight="15"/>
  <cols>
    <col min="1" max="3" width="7.36328125" style="68"/>
    <col min="4" max="4" width="10.08984375" style="68" customWidth="1"/>
    <col min="5" max="5" width="14" style="68" customWidth="1"/>
    <col min="6" max="10" width="7.36328125" style="68"/>
    <col min="11" max="11" width="12.08984375" style="68" customWidth="1"/>
    <col min="12" max="13" width="10.54296875" style="68" bestFit="1" customWidth="1"/>
    <col min="14" max="16384" width="7.36328125" style="68"/>
  </cols>
  <sheetData>
    <row r="1" spans="1:13" ht="22.8">
      <c r="A1" s="93"/>
      <c r="B1" s="93"/>
      <c r="C1" s="93"/>
      <c r="D1" s="93"/>
      <c r="E1" s="93"/>
      <c r="F1" s="93"/>
      <c r="G1" s="93"/>
      <c r="H1" s="69"/>
      <c r="I1" s="69"/>
      <c r="J1" s="69"/>
      <c r="K1" s="69" t="s">
        <v>124</v>
      </c>
      <c r="L1" s="69"/>
      <c r="M1" s="69"/>
    </row>
    <row r="2" spans="1:13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>
      <c r="A3" s="69"/>
      <c r="B3" s="69"/>
      <c r="C3" s="69"/>
      <c r="D3" s="69"/>
      <c r="E3" s="69"/>
      <c r="F3" s="69"/>
      <c r="G3" s="69"/>
      <c r="H3" s="69"/>
      <c r="I3" s="69"/>
      <c r="J3" s="69"/>
      <c r="K3" s="94" t="s">
        <v>125</v>
      </c>
      <c r="L3" s="94" t="s">
        <v>126</v>
      </c>
      <c r="M3" s="94" t="s">
        <v>127</v>
      </c>
    </row>
    <row r="4" spans="1:13">
      <c r="A4" s="69"/>
      <c r="B4" s="69"/>
      <c r="C4" s="69"/>
      <c r="D4" s="69"/>
      <c r="E4" s="69"/>
      <c r="F4" s="69"/>
      <c r="G4" s="69"/>
      <c r="H4" s="69"/>
      <c r="I4" s="69"/>
      <c r="J4" s="69"/>
      <c r="K4" s="94" t="s">
        <v>86</v>
      </c>
      <c r="L4" s="95">
        <v>7748</v>
      </c>
      <c r="M4" s="96">
        <v>7410</v>
      </c>
    </row>
    <row r="5" spans="1:13">
      <c r="A5" s="69"/>
      <c r="B5" s="69"/>
      <c r="C5" s="69"/>
      <c r="D5" s="69"/>
      <c r="E5" s="69"/>
      <c r="F5" s="69"/>
      <c r="G5" s="69"/>
      <c r="H5" s="69"/>
      <c r="I5" s="69"/>
      <c r="J5" s="69"/>
      <c r="K5" s="94" t="s">
        <v>114</v>
      </c>
      <c r="L5" s="95">
        <v>8282</v>
      </c>
      <c r="M5" s="96">
        <v>7918</v>
      </c>
    </row>
    <row r="6" spans="1:13">
      <c r="A6" s="69"/>
      <c r="B6" s="69"/>
      <c r="C6" s="69"/>
      <c r="D6" s="69"/>
      <c r="E6" s="69"/>
      <c r="F6" s="69"/>
      <c r="G6" s="69"/>
      <c r="H6" s="69"/>
      <c r="I6" s="69"/>
      <c r="J6" s="69"/>
      <c r="K6" s="94" t="s">
        <v>129</v>
      </c>
      <c r="L6" s="95">
        <v>11690</v>
      </c>
      <c r="M6" s="96">
        <v>11517</v>
      </c>
    </row>
    <row r="7" spans="1:13">
      <c r="A7" s="69"/>
      <c r="B7" s="69"/>
      <c r="C7" s="69"/>
      <c r="D7" s="69"/>
      <c r="E7" s="69"/>
      <c r="F7" s="69"/>
      <c r="G7" s="69"/>
      <c r="H7" s="69"/>
      <c r="I7" s="69"/>
      <c r="J7" s="69"/>
      <c r="K7" s="94" t="s">
        <v>130</v>
      </c>
      <c r="L7" s="95">
        <v>9747</v>
      </c>
      <c r="M7" s="96">
        <v>9374</v>
      </c>
    </row>
    <row r="8" spans="1:13">
      <c r="A8" s="69"/>
      <c r="B8" s="69"/>
      <c r="C8" s="69"/>
      <c r="D8" s="69"/>
      <c r="E8" s="69"/>
      <c r="F8" s="69"/>
      <c r="G8" s="69"/>
      <c r="H8" s="69"/>
      <c r="I8" s="69"/>
      <c r="J8" s="69"/>
      <c r="K8" s="94" t="s">
        <v>131</v>
      </c>
      <c r="L8" s="95">
        <v>9256</v>
      </c>
      <c r="M8" s="96">
        <v>8820</v>
      </c>
    </row>
    <row r="9" spans="1:13">
      <c r="A9" s="69"/>
      <c r="B9" s="69"/>
      <c r="C9" s="69"/>
      <c r="D9" s="69"/>
      <c r="E9" s="69"/>
      <c r="F9" s="69"/>
      <c r="G9" s="69"/>
      <c r="H9" s="69"/>
      <c r="I9" s="69"/>
      <c r="J9" s="69"/>
      <c r="K9" s="94" t="s">
        <v>132</v>
      </c>
      <c r="L9" s="95">
        <v>9887</v>
      </c>
      <c r="M9" s="96">
        <v>9554</v>
      </c>
    </row>
    <row r="10" spans="1:13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</row>
    <row r="11" spans="1:13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97"/>
      <c r="L11" s="69"/>
      <c r="M11" s="69"/>
    </row>
    <row r="12" spans="1:13">
      <c r="A12" s="69"/>
      <c r="B12" s="69"/>
      <c r="C12" s="69"/>
      <c r="D12" s="69"/>
      <c r="E12" s="69"/>
      <c r="F12" s="69"/>
      <c r="G12" s="69"/>
      <c r="H12" s="69"/>
      <c r="I12" s="69"/>
      <c r="J12" s="69"/>
      <c r="M12" s="69"/>
    </row>
    <row r="13" spans="1:13">
      <c r="A13" s="69"/>
      <c r="B13" s="69"/>
      <c r="C13" s="69"/>
      <c r="D13" s="69"/>
      <c r="E13" s="69"/>
      <c r="F13" s="69"/>
      <c r="G13" s="69"/>
      <c r="H13" s="69"/>
      <c r="I13" s="69"/>
      <c r="J13" s="69"/>
      <c r="M13" s="69"/>
    </row>
    <row r="14" spans="1:13">
      <c r="A14" s="69"/>
      <c r="B14" s="69"/>
      <c r="C14" s="69"/>
      <c r="D14" s="69"/>
      <c r="E14" s="69"/>
      <c r="F14" s="69"/>
      <c r="G14" s="69"/>
      <c r="H14" s="69"/>
      <c r="I14" s="69"/>
      <c r="J14" s="69"/>
      <c r="M14" s="69"/>
    </row>
    <row r="15" spans="1:13">
      <c r="A15" s="69"/>
      <c r="B15" s="69"/>
      <c r="C15" s="69"/>
      <c r="D15" s="69"/>
      <c r="E15" s="69"/>
      <c r="F15" s="69"/>
      <c r="G15" s="69"/>
      <c r="H15" s="69"/>
      <c r="I15" s="69"/>
      <c r="J15" s="69"/>
      <c r="M15" s="69"/>
    </row>
    <row r="16" spans="1:13">
      <c r="A16" s="69"/>
      <c r="B16" s="69"/>
      <c r="C16" s="69"/>
      <c r="D16" s="69"/>
      <c r="E16" s="69"/>
      <c r="F16" s="69"/>
      <c r="G16" s="69"/>
      <c r="H16" s="69"/>
      <c r="I16" s="69"/>
      <c r="J16" s="69"/>
      <c r="M16" s="69"/>
    </row>
    <row r="17" spans="1:13">
      <c r="A17" s="69"/>
      <c r="B17" s="69"/>
      <c r="C17" s="69"/>
      <c r="D17" s="69"/>
      <c r="E17" s="69"/>
      <c r="F17" s="69"/>
      <c r="G17" s="69"/>
      <c r="H17" s="69"/>
      <c r="I17" s="69"/>
      <c r="J17" s="69"/>
      <c r="M17" s="69"/>
    </row>
    <row r="18" spans="1:13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</row>
    <row r="19" spans="1:13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>
      <c r="A20" s="69"/>
      <c r="B20" s="69"/>
      <c r="C20" s="69"/>
      <c r="F20" s="69"/>
      <c r="G20" s="69"/>
      <c r="H20" s="69"/>
      <c r="I20" s="69"/>
      <c r="J20" s="69"/>
      <c r="K20" s="69"/>
      <c r="L20" s="69"/>
      <c r="M20" s="69"/>
    </row>
    <row r="21" spans="1:13">
      <c r="A21" s="69"/>
      <c r="B21" s="69"/>
      <c r="C21" s="69"/>
      <c r="F21" s="69"/>
      <c r="G21" s="69"/>
      <c r="H21" s="69"/>
      <c r="I21" s="69"/>
      <c r="K21" s="98" t="s">
        <v>66</v>
      </c>
      <c r="L21" s="99" t="s">
        <v>1</v>
      </c>
      <c r="M21" s="69"/>
    </row>
    <row r="22" spans="1:13">
      <c r="A22" s="69"/>
      <c r="B22" s="69"/>
      <c r="C22" s="69"/>
      <c r="F22" s="69"/>
      <c r="G22" s="69"/>
      <c r="H22" s="69"/>
      <c r="I22" s="69"/>
      <c r="K22" s="100" t="s">
        <v>115</v>
      </c>
      <c r="L22" s="101">
        <v>1040169</v>
      </c>
      <c r="M22" s="69"/>
    </row>
    <row r="23" spans="1:13">
      <c r="A23" s="69"/>
      <c r="B23" s="69"/>
      <c r="C23" s="69"/>
      <c r="F23" s="69"/>
      <c r="G23" s="69"/>
      <c r="H23" s="69"/>
      <c r="I23" s="69"/>
      <c r="K23" s="100" t="s">
        <v>116</v>
      </c>
      <c r="L23" s="101">
        <v>1538065</v>
      </c>
      <c r="M23" s="69"/>
    </row>
    <row r="24" spans="1:13">
      <c r="A24" s="69"/>
      <c r="B24" s="69"/>
      <c r="C24" s="69"/>
      <c r="F24" s="69"/>
      <c r="G24" s="69"/>
      <c r="H24" s="69"/>
      <c r="I24" s="69"/>
      <c r="K24" s="100" t="s">
        <v>117</v>
      </c>
      <c r="L24" s="101">
        <v>70593</v>
      </c>
      <c r="M24" s="69"/>
    </row>
    <row r="25" spans="1:13">
      <c r="A25" s="69"/>
      <c r="B25" s="69"/>
      <c r="C25" s="69"/>
      <c r="F25" s="69"/>
      <c r="G25" s="69"/>
      <c r="H25" s="69"/>
      <c r="I25" s="69"/>
      <c r="K25" s="100" t="s">
        <v>118</v>
      </c>
      <c r="L25" s="101">
        <v>126512</v>
      </c>
      <c r="M25" s="69"/>
    </row>
    <row r="26" spans="1:13">
      <c r="A26" s="69"/>
      <c r="B26" s="69"/>
      <c r="C26" s="69"/>
      <c r="D26" s="69"/>
      <c r="E26" s="69"/>
      <c r="F26" s="69"/>
      <c r="G26" s="69"/>
      <c r="H26" s="69"/>
      <c r="I26" s="69"/>
      <c r="K26" s="102" t="s">
        <v>128</v>
      </c>
      <c r="L26" s="103">
        <f>SUM(L22:L25)</f>
        <v>2775339</v>
      </c>
      <c r="M26" s="69"/>
    </row>
    <row r="27" spans="1:13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</row>
    <row r="28" spans="1:13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</row>
    <row r="29" spans="1:13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</row>
    <row r="30" spans="1:13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</row>
    <row r="32" spans="1:13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</row>
    <row r="33" spans="1:13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</row>
    <row r="34" spans="1:13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</row>
    <row r="35" spans="1:13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</row>
    <row r="36" spans="1:13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</row>
  </sheetData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13-1</vt:lpstr>
      <vt:lpstr>13-2</vt:lpstr>
      <vt:lpstr>13-3</vt:lpstr>
      <vt:lpstr>13-4</vt:lpstr>
      <vt:lpstr>13-5</vt:lpstr>
      <vt:lpstr>13-6</vt:lpstr>
      <vt:lpstr>グラフ</vt:lpstr>
      <vt:lpstr>'13-2'!Print_Area</vt:lpstr>
      <vt:lpstr>'13-3'!Print_Area</vt:lpstr>
      <vt:lpstr>'13-4'!Print_Area</vt:lpstr>
      <vt:lpstr>'13-5'!Print_Area</vt:lpstr>
      <vt:lpstr>'13-6'!Print_Area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KNG0282</dc:creator>
  <cp:lastModifiedBy>KNG0282</cp:lastModifiedBy>
  <cp:lastPrinted>2026-03-29T02:50:45Z</cp:lastPrinted>
  <dcterms:created xsi:type="dcterms:W3CDTF">2024-10-15T04:27:12Z</dcterms:created>
  <dcterms:modified xsi:type="dcterms:W3CDTF">2026-03-30T07:27:23Z</dcterms:modified>
</cp:coreProperties>
</file>