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4ACEF489-A32F-4129-AD12-7DBAE96EDAFF}" xr6:coauthVersionLast="36" xr6:coauthVersionMax="36" xr10:uidLastSave="{00000000-0000-0000-0000-000000000000}"/>
  <bookViews>
    <workbookView xWindow="32760" yWindow="32760" windowWidth="20496" windowHeight="7560" tabRatio="670" activeTab="9" xr2:uid="{00000000-000D-0000-FFFF-FFFF00000000}"/>
  </bookViews>
  <sheets>
    <sheet name="11-1" sheetId="1" r:id="rId1"/>
    <sheet name="11-2" sheetId="2" r:id="rId2"/>
    <sheet name="11-3" sheetId="4" r:id="rId3"/>
    <sheet name="11-4" sheetId="5" r:id="rId4"/>
    <sheet name="11-5" sheetId="6" r:id="rId5"/>
    <sheet name="11-6" sheetId="7" r:id="rId6"/>
    <sheet name="11-7" sheetId="8" r:id="rId7"/>
    <sheet name="11-8" sheetId="9" r:id="rId8"/>
    <sheet name="11-9" sheetId="10" r:id="rId9"/>
    <sheet name="11-10" sheetId="11" r:id="rId10"/>
  </sheets>
  <definedNames>
    <definedName name="_xlnm.Print_Area" localSheetId="0">'11-1'!$A$1:$N$19</definedName>
    <definedName name="_xlnm.Print_Area" localSheetId="9">'11-10'!$A$1:$G$20</definedName>
    <definedName name="_xlnm.Print_Area" localSheetId="1">'11-2'!$A$1:$P$42</definedName>
    <definedName name="_xlnm.Print_Area" localSheetId="2">'11-3'!$A$1:$O$44</definedName>
    <definedName name="_xlnm.Print_Area" localSheetId="3">'11-4'!$A$1:$R$23</definedName>
    <definedName name="_xlnm.Print_Area" localSheetId="4">'11-5'!$A$1:$L$13</definedName>
    <definedName name="_xlnm.Print_Area" localSheetId="5">'11-6'!$A$1:$L$34</definedName>
    <definedName name="_xlnm.Print_Area" localSheetId="6">'11-7'!$A$1:$I$26</definedName>
    <definedName name="_xlnm.Print_Area" localSheetId="7">'11-8'!$A$1:$H$15</definedName>
    <definedName name="_xlnm.Print_Area" localSheetId="8">'11-9'!$A$1:$I$12</definedName>
  </definedNames>
  <calcPr calcId="191029"/>
</workbook>
</file>

<file path=xl/calcChain.xml><?xml version="1.0" encoding="utf-8"?>
<calcChain xmlns="http://schemas.openxmlformats.org/spreadsheetml/2006/main">
  <c r="I11" i="10" l="1"/>
  <c r="G5" i="10"/>
  <c r="F5" i="10"/>
  <c r="C7" i="8"/>
  <c r="B6" i="6"/>
  <c r="K6" i="6" s="1"/>
  <c r="N41" i="4"/>
  <c r="N40" i="4"/>
  <c r="I40" i="4"/>
  <c r="G40" i="4"/>
  <c r="F41" i="4"/>
  <c r="F40" i="4"/>
  <c r="O40" i="4"/>
  <c r="N24" i="2" l="1"/>
  <c r="N18" i="2"/>
  <c r="N7" i="2"/>
  <c r="N10" i="2"/>
  <c r="N9" i="2"/>
  <c r="C12" i="1"/>
  <c r="C11" i="1"/>
  <c r="O7" i="2" l="1"/>
  <c r="N36" i="4"/>
  <c r="C14" i="8" l="1"/>
  <c r="C15" i="8"/>
  <c r="C16" i="8"/>
  <c r="C17" i="8"/>
  <c r="C6" i="8"/>
  <c r="C8" i="8"/>
  <c r="C9" i="8"/>
  <c r="C10" i="8"/>
  <c r="C11" i="8"/>
  <c r="C12" i="8"/>
  <c r="C13" i="8"/>
  <c r="C5" i="8"/>
  <c r="C4" i="8"/>
  <c r="B10" i="9"/>
  <c r="B6" i="9"/>
  <c r="B20" i="5"/>
  <c r="B18" i="5"/>
  <c r="B16" i="5"/>
  <c r="B14" i="5"/>
  <c r="B12" i="5"/>
  <c r="B10" i="5"/>
  <c r="B8" i="5"/>
  <c r="D19" i="11"/>
  <c r="D18" i="11"/>
  <c r="G19" i="11"/>
  <c r="G18" i="11"/>
  <c r="B5" i="9" l="1"/>
  <c r="B4" i="9"/>
  <c r="I9" i="10" l="1"/>
  <c r="B7" i="6"/>
  <c r="G6" i="10"/>
  <c r="H11" i="10"/>
  <c r="H10" i="10"/>
  <c r="H9" i="10"/>
  <c r="H8" i="10"/>
  <c r="H7" i="10"/>
  <c r="H6" i="10"/>
  <c r="G11" i="10"/>
  <c r="G10" i="10"/>
  <c r="G9" i="10"/>
  <c r="G8" i="10"/>
  <c r="G7" i="10"/>
  <c r="F11" i="10"/>
  <c r="F10" i="10"/>
  <c r="F9" i="10"/>
  <c r="F8" i="10"/>
  <c r="F7" i="10"/>
  <c r="F6" i="10"/>
  <c r="K10" i="6" l="1"/>
  <c r="K9" i="6"/>
  <c r="K8" i="6"/>
  <c r="K7" i="6"/>
  <c r="K5" i="6"/>
  <c r="L40" i="4" l="1"/>
  <c r="L41" i="4"/>
  <c r="L42" i="4"/>
  <c r="C16" i="1" l="1"/>
  <c r="C15" i="1"/>
  <c r="C14" i="1"/>
  <c r="C13" i="1"/>
  <c r="C5" i="1"/>
  <c r="B8" i="6" l="1"/>
  <c r="B9" i="6"/>
  <c r="B10" i="6"/>
  <c r="B11" i="6"/>
  <c r="K11" i="6" s="1"/>
  <c r="B5" i="6"/>
  <c r="D19" i="7" l="1"/>
  <c r="D20" i="7"/>
  <c r="D21" i="7"/>
  <c r="D22" i="7"/>
  <c r="D23" i="7"/>
  <c r="D24" i="7"/>
  <c r="D12" i="7"/>
  <c r="D13" i="7"/>
  <c r="D14" i="7"/>
  <c r="D15" i="7"/>
  <c r="D16" i="7"/>
  <c r="D17" i="7"/>
  <c r="D18" i="7"/>
  <c r="D5" i="7"/>
  <c r="D6" i="7"/>
  <c r="D7" i="7"/>
  <c r="D8" i="7"/>
  <c r="D9" i="7"/>
  <c r="D10" i="7"/>
  <c r="D11" i="7"/>
  <c r="D4" i="7"/>
  <c r="N6" i="2" l="1"/>
  <c r="N5" i="2"/>
  <c r="N4" i="2"/>
  <c r="N8" i="2"/>
  <c r="D5" i="1"/>
  <c r="D6" i="1"/>
  <c r="D7" i="1"/>
  <c r="D8" i="1"/>
  <c r="C6" i="1"/>
  <c r="C7" i="1"/>
  <c r="C8" i="1"/>
  <c r="C9" i="1"/>
  <c r="D9" i="1"/>
  <c r="C10" i="1"/>
  <c r="D10" i="1"/>
  <c r="D11" i="1"/>
  <c r="D12" i="1"/>
  <c r="D13" i="1"/>
  <c r="D14" i="1"/>
  <c r="D15" i="1"/>
  <c r="D16" i="1"/>
  <c r="C17" i="1"/>
  <c r="D17" i="1"/>
  <c r="C18" i="1"/>
  <c r="D18" i="1"/>
  <c r="F19" i="11"/>
  <c r="E19" i="11"/>
  <c r="F18" i="11"/>
  <c r="E18" i="11"/>
  <c r="B13" i="9"/>
  <c r="B12" i="9"/>
  <c r="B11" i="9"/>
  <c r="B9" i="9"/>
  <c r="B8" i="9"/>
  <c r="B7" i="9"/>
  <c r="N17" i="2"/>
  <c r="N16" i="2"/>
  <c r="N15" i="2"/>
  <c r="N14" i="2"/>
  <c r="N13" i="2"/>
  <c r="N12" i="2"/>
  <c r="N11" i="2"/>
  <c r="N19" i="2"/>
  <c r="N20" i="2"/>
  <c r="N21" i="2"/>
  <c r="N22" i="2"/>
  <c r="N23" i="2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C40" i="4"/>
  <c r="D40" i="4"/>
  <c r="E40" i="4"/>
  <c r="H40" i="4"/>
  <c r="J40" i="4"/>
  <c r="K40" i="4"/>
  <c r="M40" i="4"/>
  <c r="C41" i="4"/>
  <c r="D41" i="4"/>
  <c r="E41" i="4"/>
  <c r="G41" i="4"/>
  <c r="H41" i="4"/>
  <c r="I41" i="4"/>
  <c r="J41" i="4"/>
  <c r="K41" i="4"/>
  <c r="M41" i="4"/>
  <c r="C42" i="4"/>
  <c r="D42" i="4"/>
  <c r="E42" i="4"/>
  <c r="F42" i="4"/>
  <c r="G42" i="4"/>
  <c r="H42" i="4"/>
  <c r="I42" i="4"/>
  <c r="J42" i="4"/>
  <c r="K42" i="4"/>
  <c r="M42" i="4"/>
  <c r="O22" i="2" l="1"/>
  <c r="N42" i="4"/>
  <c r="O16" i="2"/>
  <c r="O19" i="2"/>
  <c r="O4" i="2"/>
  <c r="O10" i="2"/>
  <c r="O13" i="2"/>
</calcChain>
</file>

<file path=xl/sharedStrings.xml><?xml version="1.0" encoding="utf-8"?>
<sst xmlns="http://schemas.openxmlformats.org/spreadsheetml/2006/main" count="429" uniqueCount="228">
  <si>
    <t>単位：千円</t>
    <rPh sb="0" eb="2">
      <t>タンイ</t>
    </rPh>
    <rPh sb="3" eb="5">
      <t>センエン</t>
    </rPh>
    <phoneticPr fontId="2"/>
  </si>
  <si>
    <t>件数</t>
    <rPh sb="0" eb="2">
      <t>ケンスウ</t>
    </rPh>
    <phoneticPr fontId="2"/>
  </si>
  <si>
    <t>損害額</t>
    <rPh sb="0" eb="3">
      <t>ソンガイガク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</si>
  <si>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</si>
  <si>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</si>
  <si>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区　分</t>
    <rPh sb="0" eb="1">
      <t>ク</t>
    </rPh>
    <rPh sb="2" eb="3">
      <t>ブン</t>
    </rPh>
    <phoneticPr fontId="2"/>
  </si>
  <si>
    <t>総　　数</t>
    <rPh sb="0" eb="1">
      <t>フサ</t>
    </rPh>
    <rPh sb="3" eb="4">
      <t>カズ</t>
    </rPh>
    <phoneticPr fontId="2"/>
  </si>
  <si>
    <t>建　　物</t>
    <rPh sb="0" eb="1">
      <t>ケン</t>
    </rPh>
    <rPh sb="3" eb="4">
      <t>ブツ</t>
    </rPh>
    <phoneticPr fontId="2"/>
  </si>
  <si>
    <t>林　　野</t>
    <rPh sb="0" eb="1">
      <t>ハヤシ</t>
    </rPh>
    <rPh sb="3" eb="4">
      <t>ノ</t>
    </rPh>
    <phoneticPr fontId="2"/>
  </si>
  <si>
    <t>車　両</t>
    <rPh sb="0" eb="1">
      <t>クルマ</t>
    </rPh>
    <rPh sb="2" eb="3">
      <t>リョウ</t>
    </rPh>
    <phoneticPr fontId="2"/>
  </si>
  <si>
    <t>そ　の　他</t>
    <rPh sb="4" eb="5">
      <t>タ</t>
    </rPh>
    <phoneticPr fontId="2"/>
  </si>
  <si>
    <t>北中城村</t>
    <rPh sb="0" eb="4">
      <t>キタナカグスクソン</t>
    </rPh>
    <phoneticPr fontId="2"/>
  </si>
  <si>
    <t>中城村</t>
    <rPh sb="0" eb="3">
      <t>ナカグスクソン</t>
    </rPh>
    <phoneticPr fontId="2"/>
  </si>
  <si>
    <t>火災</t>
    <rPh sb="0" eb="2">
      <t>カサイ</t>
    </rPh>
    <phoneticPr fontId="2"/>
  </si>
  <si>
    <t>自然災害</t>
    <rPh sb="0" eb="2">
      <t>シゼン</t>
    </rPh>
    <rPh sb="2" eb="4">
      <t>サイガイ</t>
    </rPh>
    <phoneticPr fontId="2"/>
  </si>
  <si>
    <t>水難</t>
    <rPh sb="0" eb="2">
      <t>スイナン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</si>
  <si>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</si>
  <si>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</si>
  <si>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</si>
  <si>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</si>
  <si>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</si>
  <si>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</si>
  <si>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不搬送件数</t>
    <rPh sb="0" eb="1">
      <t>フ</t>
    </rPh>
    <rPh sb="1" eb="3">
      <t>ハンソウ</t>
    </rPh>
    <rPh sb="3" eb="5">
      <t>ケンスウ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</si>
  <si>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</si>
  <si>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</si>
  <si>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管轄外</t>
    <rPh sb="0" eb="2">
      <t>カンカツ</t>
    </rPh>
    <rPh sb="2" eb="3">
      <t>ガイ</t>
    </rPh>
    <phoneticPr fontId="2"/>
  </si>
  <si>
    <t>各年12月末日</t>
    <rPh sb="0" eb="2">
      <t>カクネン</t>
    </rPh>
    <rPh sb="4" eb="5">
      <t>ガツ</t>
    </rPh>
    <rPh sb="5" eb="7">
      <t>マツジツ</t>
    </rPh>
    <phoneticPr fontId="2"/>
  </si>
  <si>
    <t>（両村合計）</t>
    <rPh sb="1" eb="3">
      <t>リョウソン</t>
    </rPh>
    <rPh sb="3" eb="5">
      <t>ゴウケイ</t>
    </rPh>
    <phoneticPr fontId="2"/>
  </si>
  <si>
    <t>月</t>
    <rPh sb="0" eb="1">
      <t>ツキ</t>
    </rPh>
    <phoneticPr fontId="2"/>
  </si>
  <si>
    <t>件数人員</t>
    <rPh sb="0" eb="2">
      <t>ケンスウ</t>
    </rPh>
    <rPh sb="2" eb="4">
      <t>ジンイン</t>
    </rPh>
    <phoneticPr fontId="2"/>
  </si>
  <si>
    <t>12月</t>
  </si>
  <si>
    <t>出場件数</t>
    <rPh sb="0" eb="2">
      <t>シュツジョウ</t>
    </rPh>
    <rPh sb="2" eb="4">
      <t>ケンスウ</t>
    </rPh>
    <phoneticPr fontId="2"/>
  </si>
  <si>
    <t>搬送人員</t>
    <rPh sb="0" eb="2">
      <t>ハンソウ</t>
    </rPh>
    <rPh sb="2" eb="4">
      <t>ジンイン</t>
    </rPh>
    <phoneticPr fontId="2"/>
  </si>
  <si>
    <t>不搬送</t>
    <rPh sb="0" eb="1">
      <t>フ</t>
    </rPh>
    <rPh sb="1" eb="3">
      <t>ハンソウ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</si>
  <si>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</si>
  <si>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</si>
  <si>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</si>
  <si>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</si>
  <si>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</si>
  <si>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</si>
  <si>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</si>
  <si>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</si>
  <si>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</si>
  <si>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</si>
  <si>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</si>
  <si>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総数</t>
    <rPh sb="0" eb="2">
      <t>ソウスウ</t>
    </rPh>
    <phoneticPr fontId="2"/>
  </si>
  <si>
    <t>防火水槽</t>
    <rPh sb="0" eb="2">
      <t>ボウカ</t>
    </rPh>
    <rPh sb="2" eb="4">
      <t>スイソウ</t>
    </rPh>
    <phoneticPr fontId="2"/>
  </si>
  <si>
    <t>消火栓
（公設）</t>
    <rPh sb="0" eb="3">
      <t>ショウカセン</t>
    </rPh>
    <rPh sb="5" eb="7">
      <t>コウセツ</t>
    </rPh>
    <phoneticPr fontId="2"/>
  </si>
  <si>
    <t>積載車</t>
    <rPh sb="0" eb="3">
      <t>セキサイシャ</t>
    </rPh>
    <phoneticPr fontId="2"/>
  </si>
  <si>
    <t>広報車</t>
    <rPh sb="0" eb="3">
      <t>コウホウシャ</t>
    </rPh>
    <phoneticPr fontId="2"/>
  </si>
  <si>
    <t>司令長</t>
    <rPh sb="0" eb="2">
      <t>シレイ</t>
    </rPh>
    <rPh sb="2" eb="3">
      <t>チョウ</t>
    </rPh>
    <phoneticPr fontId="2"/>
  </si>
  <si>
    <t>司令</t>
    <rPh sb="0" eb="2">
      <t>シレイ</t>
    </rPh>
    <phoneticPr fontId="2"/>
  </si>
  <si>
    <t>司令補</t>
    <rPh sb="0" eb="2">
      <t>シレイ</t>
    </rPh>
    <rPh sb="2" eb="3">
      <t>ホ</t>
    </rPh>
    <phoneticPr fontId="2"/>
  </si>
  <si>
    <t>士長</t>
    <rPh sb="0" eb="2">
      <t>シチョウ</t>
    </rPh>
    <phoneticPr fontId="2"/>
  </si>
  <si>
    <t>副士長</t>
    <rPh sb="0" eb="1">
      <t>フク</t>
    </rPh>
    <rPh sb="1" eb="3">
      <t>シチョウ</t>
    </rPh>
    <phoneticPr fontId="2"/>
  </si>
  <si>
    <t>消防士</t>
    <rPh sb="0" eb="3">
      <t>ショウボウシ</t>
    </rPh>
    <phoneticPr fontId="2"/>
  </si>
  <si>
    <t>管内人口</t>
    <rPh sb="0" eb="2">
      <t>カンナイ</t>
    </rPh>
    <rPh sb="2" eb="4">
      <t>ジンコウ</t>
    </rPh>
    <phoneticPr fontId="2"/>
  </si>
  <si>
    <t>消防</t>
    <rPh sb="0" eb="2">
      <t>ショウボウ</t>
    </rPh>
    <phoneticPr fontId="2"/>
  </si>
  <si>
    <t>団員</t>
    <rPh sb="0" eb="2">
      <t>ダンイン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</si>
  <si>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</si>
  <si>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</si>
  <si>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</si>
  <si>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</si>
  <si>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</si>
  <si>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その他</t>
    <rPh sb="2" eb="3">
      <t>タ</t>
    </rPh>
    <phoneticPr fontId="2"/>
  </si>
  <si>
    <t>粗暴犯</t>
    <rPh sb="0" eb="3">
      <t>ソボウハン</t>
    </rPh>
    <phoneticPr fontId="2"/>
  </si>
  <si>
    <t>少年</t>
    <rPh sb="0" eb="2">
      <t>ショウネン</t>
    </rPh>
    <phoneticPr fontId="2"/>
  </si>
  <si>
    <t>沖縄市</t>
    <rPh sb="0" eb="3">
      <t>オキナワシ</t>
    </rPh>
    <phoneticPr fontId="2"/>
  </si>
  <si>
    <t>うるま市</t>
    <rPh sb="3" eb="4">
      <t>シ</t>
    </rPh>
    <phoneticPr fontId="2"/>
  </si>
  <si>
    <t>宜野湾市</t>
    <rPh sb="0" eb="4">
      <t>ギノワンシ</t>
    </rPh>
    <phoneticPr fontId="2"/>
  </si>
  <si>
    <t>浦添市</t>
    <rPh sb="0" eb="3">
      <t>ウラソエシ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</si>
  <si>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</si>
  <si>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</si>
  <si>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</si>
  <si>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西原町</t>
    <rPh sb="0" eb="3">
      <t>ニシハラチョウ</t>
    </rPh>
    <phoneticPr fontId="2"/>
  </si>
  <si>
    <t>資料：中城北中城消防組合消防年報</t>
    <rPh sb="0" eb="2">
      <t>シリョウ</t>
    </rPh>
    <rPh sb="3" eb="5">
      <t>ナカグスク</t>
    </rPh>
    <rPh sb="5" eb="8">
      <t>キタナカグスク</t>
    </rPh>
    <rPh sb="8" eb="10">
      <t>ショウボウ</t>
    </rPh>
    <rPh sb="10" eb="12">
      <t>クミアイ</t>
    </rPh>
    <rPh sb="12" eb="14">
      <t>ショウボウ</t>
    </rPh>
    <rPh sb="14" eb="16">
      <t>ネンポウ</t>
    </rPh>
    <phoneticPr fontId="2"/>
  </si>
  <si>
    <t>交通</t>
    <rPh sb="0" eb="2">
      <t>コウツウ</t>
    </rPh>
    <phoneticPr fontId="2"/>
  </si>
  <si>
    <t>加害</t>
    <rPh sb="0" eb="2">
      <t>カガイ</t>
    </rPh>
    <phoneticPr fontId="2"/>
  </si>
  <si>
    <t>合計</t>
    <rPh sb="0" eb="2">
      <t>ゴウケイ</t>
    </rPh>
    <phoneticPr fontId="2"/>
  </si>
  <si>
    <t>（１）種別火災発生件数と損害見積額</t>
    <rPh sb="3" eb="5">
      <t>シュベツ</t>
    </rPh>
    <rPh sb="5" eb="7">
      <t>カサイ</t>
    </rPh>
    <rPh sb="7" eb="9">
      <t>ハッセイ</t>
    </rPh>
    <rPh sb="9" eb="11">
      <t>ケンスウ</t>
    </rPh>
    <rPh sb="12" eb="14">
      <t>ソンガイ</t>
    </rPh>
    <rPh sb="14" eb="17">
      <t>ミツモリガク</t>
    </rPh>
    <phoneticPr fontId="2"/>
  </si>
  <si>
    <t>（２）種別救急出場状況</t>
    <rPh sb="3" eb="5">
      <t>シュベツ</t>
    </rPh>
    <rPh sb="5" eb="7">
      <t>キュウキュウ</t>
    </rPh>
    <rPh sb="7" eb="9">
      <t>シュツジョウ</t>
    </rPh>
    <rPh sb="9" eb="11">
      <t>ジョウキョウ</t>
    </rPh>
    <phoneticPr fontId="2"/>
  </si>
  <si>
    <t>（３）月別救急出場状況</t>
    <rPh sb="3" eb="5">
      <t>ツキベツ</t>
    </rPh>
    <rPh sb="5" eb="7">
      <t>キュウキュウ</t>
    </rPh>
    <rPh sb="7" eb="9">
      <t>シュツジョウ</t>
    </rPh>
    <rPh sb="9" eb="11">
      <t>ジョウキョウ</t>
    </rPh>
    <phoneticPr fontId="2"/>
  </si>
  <si>
    <t>（４）消防施設状況</t>
    <rPh sb="3" eb="5">
      <t>ショウボウ</t>
    </rPh>
    <rPh sb="5" eb="7">
      <t>シセツ</t>
    </rPh>
    <rPh sb="7" eb="9">
      <t>ジョウキョウ</t>
    </rPh>
    <phoneticPr fontId="2"/>
  </si>
  <si>
    <t>（５）消防職員推移</t>
    <rPh sb="3" eb="5">
      <t>ショウボウ</t>
    </rPh>
    <rPh sb="5" eb="7">
      <t>ショクイン</t>
    </rPh>
    <rPh sb="7" eb="9">
      <t>スイイ</t>
    </rPh>
    <phoneticPr fontId="2"/>
  </si>
  <si>
    <t>各年12月末現在</t>
    <rPh sb="0" eb="2">
      <t>カクネン</t>
    </rPh>
    <rPh sb="4" eb="5">
      <t>ガツ</t>
    </rPh>
    <rPh sb="5" eb="6">
      <t>マツ</t>
    </rPh>
    <rPh sb="6" eb="8">
      <t>ゲンザイ</t>
    </rPh>
    <phoneticPr fontId="2"/>
  </si>
  <si>
    <t>年次</t>
    <rPh sb="0" eb="1">
      <t>トシ</t>
    </rPh>
    <rPh sb="1" eb="2">
      <t>ツギ</t>
    </rPh>
    <phoneticPr fontId="2"/>
  </si>
  <si>
    <t>年度</t>
    <rPh sb="0" eb="1">
      <t>トシ</t>
    </rPh>
    <rPh sb="1" eb="2">
      <t>ド</t>
    </rPh>
    <phoneticPr fontId="2"/>
  </si>
  <si>
    <t>区分</t>
    <rPh sb="0" eb="2">
      <t>クブン</t>
    </rPh>
    <phoneticPr fontId="2"/>
  </si>
  <si>
    <t>乗用車</t>
    <rPh sb="0" eb="3">
      <t>ジョウヨウシャ</t>
    </rPh>
    <phoneticPr fontId="2"/>
  </si>
  <si>
    <t>貨物車</t>
    <rPh sb="0" eb="3">
      <t>カモツシャ</t>
    </rPh>
    <phoneticPr fontId="2"/>
  </si>
  <si>
    <t>対象外当事者</t>
    <rPh sb="0" eb="3">
      <t>タイショウガイ</t>
    </rPh>
    <rPh sb="3" eb="6">
      <t>トウジシャ</t>
    </rPh>
    <phoneticPr fontId="2"/>
  </si>
  <si>
    <t>合　　　　　　計</t>
    <rPh sb="0" eb="1">
      <t>ゴウ</t>
    </rPh>
    <rPh sb="7" eb="8">
      <t>ケイ</t>
    </rPh>
    <phoneticPr fontId="2"/>
  </si>
  <si>
    <t>の職員</t>
    <rPh sb="1" eb="3">
      <t>ショクイン</t>
    </rPh>
    <phoneticPr fontId="2"/>
  </si>
  <si>
    <t>各年12月末現在</t>
    <rPh sb="0" eb="1">
      <t>カク</t>
    </rPh>
    <rPh sb="1" eb="2">
      <t>ネン</t>
    </rPh>
    <rPh sb="4" eb="6">
      <t>ガツマツ</t>
    </rPh>
    <rPh sb="6" eb="8">
      <t>ゲンザイ</t>
    </rPh>
    <phoneticPr fontId="2"/>
  </si>
  <si>
    <t>うち北中城村</t>
    <rPh sb="2" eb="6">
      <t>キタナカグスクソン</t>
    </rPh>
    <phoneticPr fontId="2"/>
  </si>
  <si>
    <t>認知件数：</t>
    <rPh sb="0" eb="2">
      <t>ニンチ</t>
    </rPh>
    <rPh sb="2" eb="4">
      <t>ケンスウ</t>
    </rPh>
    <phoneticPr fontId="2"/>
  </si>
  <si>
    <t>犯罪を覚知し、警察で事件受理し処理した件数。</t>
    <rPh sb="0" eb="2">
      <t>ハンザイ</t>
    </rPh>
    <rPh sb="3" eb="5">
      <t>カクチ</t>
    </rPh>
    <rPh sb="7" eb="9">
      <t>ケイサツ</t>
    </rPh>
    <rPh sb="10" eb="12">
      <t>ジケン</t>
    </rPh>
    <rPh sb="12" eb="14">
      <t>ジュリ</t>
    </rPh>
    <rPh sb="15" eb="17">
      <t>ショリ</t>
    </rPh>
    <rPh sb="19" eb="21">
      <t>ケンスウ</t>
    </rPh>
    <phoneticPr fontId="2"/>
  </si>
  <si>
    <t>凶悪犯：</t>
    <rPh sb="0" eb="3">
      <t>キョウアクハン</t>
    </rPh>
    <phoneticPr fontId="2"/>
  </si>
  <si>
    <t>殺人、強盗、放火、強姦の総称</t>
    <rPh sb="0" eb="2">
      <t>サツジン</t>
    </rPh>
    <rPh sb="3" eb="5">
      <t>ゴウトウ</t>
    </rPh>
    <rPh sb="6" eb="8">
      <t>ホウカ</t>
    </rPh>
    <rPh sb="9" eb="11">
      <t>ゴウカン</t>
    </rPh>
    <rPh sb="12" eb="14">
      <t>ソウショウ</t>
    </rPh>
    <phoneticPr fontId="2"/>
  </si>
  <si>
    <t>粗暴犯：</t>
    <rPh sb="0" eb="3">
      <t>ソボウハン</t>
    </rPh>
    <phoneticPr fontId="2"/>
  </si>
  <si>
    <t>凶器準備集合罪、暴行、傷害、脅迫、恐喝の総称</t>
    <rPh sb="0" eb="2">
      <t>キョウキ</t>
    </rPh>
    <rPh sb="2" eb="4">
      <t>ジュンビ</t>
    </rPh>
    <rPh sb="4" eb="6">
      <t>シュウゴウ</t>
    </rPh>
    <rPh sb="6" eb="7">
      <t>ザイ</t>
    </rPh>
    <rPh sb="8" eb="10">
      <t>ボウコウ</t>
    </rPh>
    <rPh sb="11" eb="13">
      <t>ショウガイ</t>
    </rPh>
    <rPh sb="14" eb="16">
      <t>キョウハク</t>
    </rPh>
    <rPh sb="17" eb="19">
      <t>キョウカツ</t>
    </rPh>
    <rPh sb="20" eb="22">
      <t>ソウショウ</t>
    </rPh>
    <phoneticPr fontId="2"/>
  </si>
  <si>
    <t>窃盗犯：</t>
    <rPh sb="0" eb="3">
      <t>セットウハン</t>
    </rPh>
    <phoneticPr fontId="2"/>
  </si>
  <si>
    <t>侵入窃盗、乗物窃盗、非侵入窃盗の総称</t>
    <rPh sb="0" eb="2">
      <t>シンニュウ</t>
    </rPh>
    <rPh sb="2" eb="4">
      <t>セットウ</t>
    </rPh>
    <rPh sb="5" eb="7">
      <t>ノリモノ</t>
    </rPh>
    <rPh sb="7" eb="9">
      <t>セットウ</t>
    </rPh>
    <rPh sb="10" eb="11">
      <t>ヒ</t>
    </rPh>
    <rPh sb="11" eb="13">
      <t>シンニュウ</t>
    </rPh>
    <rPh sb="13" eb="15">
      <t>セットウ</t>
    </rPh>
    <rPh sb="16" eb="18">
      <t>ソウショウ</t>
    </rPh>
    <phoneticPr fontId="2"/>
  </si>
  <si>
    <t>知能犯：</t>
    <rPh sb="0" eb="3">
      <t>チノウハン</t>
    </rPh>
    <phoneticPr fontId="2"/>
  </si>
  <si>
    <t>詐欺、横領、偽造、とく職、背任の総称</t>
    <rPh sb="0" eb="2">
      <t>サギ</t>
    </rPh>
    <rPh sb="3" eb="5">
      <t>オウリョウ</t>
    </rPh>
    <rPh sb="6" eb="8">
      <t>ギゾウ</t>
    </rPh>
    <rPh sb="11" eb="12">
      <t>ショク</t>
    </rPh>
    <rPh sb="13" eb="15">
      <t>ハイニン</t>
    </rPh>
    <rPh sb="16" eb="18">
      <t>ソウショウ</t>
    </rPh>
    <phoneticPr fontId="2"/>
  </si>
  <si>
    <t>風俗犯：</t>
    <rPh sb="0" eb="2">
      <t>フウゾク</t>
    </rPh>
    <rPh sb="2" eb="3">
      <t>ハン</t>
    </rPh>
    <phoneticPr fontId="2"/>
  </si>
  <si>
    <t>賭博、わいせつの総称</t>
    <rPh sb="0" eb="2">
      <t>トバク</t>
    </rPh>
    <rPh sb="8" eb="10">
      <t>ソウショウ</t>
    </rPh>
    <phoneticPr fontId="2"/>
  </si>
  <si>
    <t>その他：</t>
    <rPh sb="2" eb="3">
      <t>タ</t>
    </rPh>
    <phoneticPr fontId="2"/>
  </si>
  <si>
    <t>公務執行妨害、住居侵入、ぞう物、器物破損、占有離脱物横領、略取誘拐、その他</t>
    <rPh sb="0" eb="2">
      <t>コウム</t>
    </rPh>
    <rPh sb="2" eb="4">
      <t>シッコウ</t>
    </rPh>
    <rPh sb="4" eb="6">
      <t>ボウガイ</t>
    </rPh>
    <rPh sb="7" eb="9">
      <t>ジュウキョ</t>
    </rPh>
    <rPh sb="9" eb="11">
      <t>シンニュウ</t>
    </rPh>
    <rPh sb="14" eb="15">
      <t>ブツ</t>
    </rPh>
    <rPh sb="16" eb="18">
      <t>キブツ</t>
    </rPh>
    <rPh sb="18" eb="20">
      <t>ハソン</t>
    </rPh>
    <rPh sb="21" eb="23">
      <t>センユウ</t>
    </rPh>
    <rPh sb="23" eb="25">
      <t>リダツ</t>
    </rPh>
    <rPh sb="25" eb="26">
      <t>ブツ</t>
    </rPh>
    <rPh sb="26" eb="28">
      <t>オウリョウ</t>
    </rPh>
    <rPh sb="29" eb="31">
      <t>リャクシュ</t>
    </rPh>
    <rPh sb="31" eb="33">
      <t>ユウカイ</t>
    </rPh>
    <rPh sb="36" eb="37">
      <t>タ</t>
    </rPh>
    <phoneticPr fontId="2"/>
  </si>
  <si>
    <t>検挙件数：</t>
    <rPh sb="0" eb="2">
      <t>ケンキョ</t>
    </rPh>
    <rPh sb="2" eb="4">
      <t>ケンスウ</t>
    </rPh>
    <phoneticPr fontId="2"/>
  </si>
  <si>
    <t>（６）刑法犯罪種別認知件数・検挙件数　</t>
    <rPh sb="3" eb="5">
      <t>ケイホウ</t>
    </rPh>
    <rPh sb="5" eb="7">
      <t>ハンザイ</t>
    </rPh>
    <rPh sb="7" eb="9">
      <t>シュベツ</t>
    </rPh>
    <rPh sb="9" eb="11">
      <t>ニンチ</t>
    </rPh>
    <rPh sb="11" eb="13">
      <t>ケンスウ</t>
    </rPh>
    <rPh sb="14" eb="16">
      <t>ケンキョ</t>
    </rPh>
    <rPh sb="16" eb="18">
      <t>ケンスウ</t>
    </rPh>
    <phoneticPr fontId="2"/>
  </si>
  <si>
    <t>各年12月末現在</t>
    <rPh sb="0" eb="1">
      <t>カク</t>
    </rPh>
    <rPh sb="1" eb="2">
      <t>ネン</t>
    </rPh>
    <rPh sb="4" eb="5">
      <t>ガツ</t>
    </rPh>
    <rPh sb="5" eb="6">
      <t>マツ</t>
    </rPh>
    <rPh sb="6" eb="8">
      <t>ゲンザイ</t>
    </rPh>
    <phoneticPr fontId="2"/>
  </si>
  <si>
    <t>検挙人員:</t>
    <rPh sb="0" eb="2">
      <t>ケンキョ</t>
    </rPh>
    <rPh sb="2" eb="4">
      <t>ジンイン</t>
    </rPh>
    <phoneticPr fontId="2"/>
  </si>
  <si>
    <t>刑法犯において警察で事件を送致・送付又は微罪処分をした人数をいう。</t>
    <rPh sb="0" eb="3">
      <t>ケイホウハン</t>
    </rPh>
    <rPh sb="7" eb="9">
      <t>ケイサツ</t>
    </rPh>
    <rPh sb="10" eb="12">
      <t>ジケン</t>
    </rPh>
    <rPh sb="13" eb="15">
      <t>ソウチ</t>
    </rPh>
    <rPh sb="16" eb="18">
      <t>ソウフ</t>
    </rPh>
    <rPh sb="18" eb="19">
      <t>マタ</t>
    </rPh>
    <rPh sb="20" eb="22">
      <t>ビザイ</t>
    </rPh>
    <rPh sb="22" eb="24">
      <t>ショブン</t>
    </rPh>
    <rPh sb="27" eb="29">
      <t>ニンズウ</t>
    </rPh>
    <phoneticPr fontId="2"/>
  </si>
  <si>
    <t>公務執行妨害、住居侵入、ぞう物、器物破損、その他</t>
    <rPh sb="0" eb="2">
      <t>コウム</t>
    </rPh>
    <rPh sb="2" eb="4">
      <t>シッコウ</t>
    </rPh>
    <rPh sb="4" eb="6">
      <t>ボウガイ</t>
    </rPh>
    <rPh sb="7" eb="9">
      <t>ジュウキョ</t>
    </rPh>
    <rPh sb="9" eb="11">
      <t>シンニュウ</t>
    </rPh>
    <rPh sb="14" eb="15">
      <t>ブツ</t>
    </rPh>
    <rPh sb="16" eb="18">
      <t>キブツ</t>
    </rPh>
    <rPh sb="18" eb="20">
      <t>ハソン</t>
    </rPh>
    <rPh sb="23" eb="24">
      <t>タ</t>
    </rPh>
    <phoneticPr fontId="2"/>
  </si>
  <si>
    <t>発生件数</t>
    <rPh sb="0" eb="2">
      <t>ハッセイ</t>
    </rPh>
    <rPh sb="2" eb="4">
      <t>ケンスウ</t>
    </rPh>
    <phoneticPr fontId="2"/>
  </si>
  <si>
    <t>（９）北中城村における交通事故発生状況</t>
    <rPh sb="3" eb="7">
      <t>キタナカグスクソン</t>
    </rPh>
    <rPh sb="11" eb="13">
      <t>コウツウ</t>
    </rPh>
    <rPh sb="13" eb="15">
      <t>ジコ</t>
    </rPh>
    <rPh sb="15" eb="17">
      <t>ハッセイ</t>
    </rPh>
    <rPh sb="17" eb="19">
      <t>ジョウキョウ</t>
    </rPh>
    <phoneticPr fontId="2"/>
  </si>
  <si>
    <t>事故発生件数（件）</t>
    <rPh sb="0" eb="2">
      <t>ジコ</t>
    </rPh>
    <rPh sb="2" eb="3">
      <t>ハツ</t>
    </rPh>
    <rPh sb="3" eb="4">
      <t>ショウ</t>
    </rPh>
    <rPh sb="4" eb="5">
      <t>ケン</t>
    </rPh>
    <rPh sb="5" eb="6">
      <t>カズ</t>
    </rPh>
    <rPh sb="7" eb="8">
      <t>ケン</t>
    </rPh>
    <phoneticPr fontId="2"/>
  </si>
  <si>
    <t>全事故（対前年）</t>
    <rPh sb="0" eb="1">
      <t>ゼン</t>
    </rPh>
    <rPh sb="1" eb="3">
      <t>ジコ</t>
    </rPh>
    <rPh sb="4" eb="5">
      <t>タイ</t>
    </rPh>
    <rPh sb="5" eb="7">
      <t>ゼンネン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</si>
  <si>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</si>
  <si>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</si>
  <si>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死亡数（対前年）</t>
    <rPh sb="0" eb="3">
      <t>シボウスウ</t>
    </rPh>
    <rPh sb="4" eb="5">
      <t>タイ</t>
    </rPh>
    <rPh sb="5" eb="7">
      <t>ゼンネン</t>
    </rPh>
    <phoneticPr fontId="2"/>
  </si>
  <si>
    <t>各年度12月末現在</t>
    <rPh sb="0" eb="2">
      <t>カクネン</t>
    </rPh>
    <rPh sb="2" eb="3">
      <t>ド</t>
    </rPh>
    <rPh sb="5" eb="7">
      <t>ガツマツ</t>
    </rPh>
    <rPh sb="7" eb="9">
      <t>ゲンザイ</t>
    </rPh>
    <phoneticPr fontId="2"/>
  </si>
  <si>
    <t>（１０）用途別・被害区分別交通事故発生状況</t>
    <rPh sb="4" eb="7">
      <t>ヨウトベツ</t>
    </rPh>
    <rPh sb="8" eb="10">
      <t>ヒガイ</t>
    </rPh>
    <rPh sb="10" eb="12">
      <t>クブン</t>
    </rPh>
    <rPh sb="12" eb="13">
      <t>ベツ</t>
    </rPh>
    <rPh sb="13" eb="15">
      <t>コウツウ</t>
    </rPh>
    <rPh sb="15" eb="17">
      <t>ジコ</t>
    </rPh>
    <rPh sb="17" eb="19">
      <t>ハッセイ</t>
    </rPh>
    <rPh sb="19" eb="21">
      <t>ジョウキョウ</t>
    </rPh>
    <phoneticPr fontId="2"/>
  </si>
  <si>
    <t>死亡事故</t>
    <rPh sb="0" eb="2">
      <t>シボウ</t>
    </rPh>
    <rPh sb="2" eb="4">
      <t>ジコ</t>
    </rPh>
    <phoneticPr fontId="2"/>
  </si>
  <si>
    <t>重傷事故</t>
    <rPh sb="0" eb="2">
      <t>ジュウショウ</t>
    </rPh>
    <rPh sb="2" eb="4">
      <t>ジコ</t>
    </rPh>
    <phoneticPr fontId="2"/>
  </si>
  <si>
    <t>軽傷事故</t>
    <rPh sb="0" eb="2">
      <t>ケイショウ</t>
    </rPh>
    <rPh sb="2" eb="4">
      <t>ジコ</t>
    </rPh>
    <phoneticPr fontId="2"/>
  </si>
  <si>
    <t>沖縄県</t>
    <rPh sb="0" eb="3">
      <t>オキナワケン</t>
    </rPh>
    <phoneticPr fontId="2"/>
  </si>
  <si>
    <t>特殊車</t>
    <rPh sb="0" eb="2">
      <t>トクシュ</t>
    </rPh>
    <rPh sb="2" eb="3">
      <t>シャ</t>
    </rPh>
    <phoneticPr fontId="2"/>
  </si>
  <si>
    <t>二輪車</t>
    <rPh sb="0" eb="3">
      <t>ニリンシャ</t>
    </rPh>
    <phoneticPr fontId="2"/>
  </si>
  <si>
    <t>軽車両</t>
    <rPh sb="0" eb="1">
      <t>ケイ</t>
    </rPh>
    <rPh sb="1" eb="3">
      <t>シャリョウ</t>
    </rPh>
    <phoneticPr fontId="2"/>
  </si>
  <si>
    <t>歩行者</t>
    <rPh sb="0" eb="3">
      <t>ホコウシャ</t>
    </rPh>
    <phoneticPr fontId="2"/>
  </si>
  <si>
    <t>沖縄署認知件数</t>
    <rPh sb="0" eb="2">
      <t>オキナワ</t>
    </rPh>
    <rPh sb="2" eb="3">
      <t>ショ</t>
    </rPh>
    <rPh sb="3" eb="5">
      <t>ニンチ</t>
    </rPh>
    <rPh sb="5" eb="7">
      <t>ケンスウ</t>
    </rPh>
    <phoneticPr fontId="2"/>
  </si>
  <si>
    <t>沖縄署検挙件数</t>
    <rPh sb="0" eb="2">
      <t>オキナワ</t>
    </rPh>
    <rPh sb="2" eb="3">
      <t>ショ</t>
    </rPh>
    <rPh sb="3" eb="5">
      <t>ケンキョ</t>
    </rPh>
    <rPh sb="5" eb="7">
      <t>ケンスウ</t>
    </rPh>
    <phoneticPr fontId="2"/>
  </si>
  <si>
    <t>うち沖縄署</t>
    <rPh sb="2" eb="4">
      <t>オキナワ</t>
    </rPh>
    <rPh sb="4" eb="5">
      <t>ショ</t>
    </rPh>
    <phoneticPr fontId="2"/>
  </si>
  <si>
    <t>小型動力ポンプ付水槽車</t>
    <rPh sb="0" eb="2">
      <t>コガタ</t>
    </rPh>
    <rPh sb="2" eb="4">
      <t>ドウリョク</t>
    </rPh>
    <rPh sb="7" eb="8">
      <t>ツキ</t>
    </rPh>
    <rPh sb="8" eb="10">
      <t>スイソウ</t>
    </rPh>
    <rPh sb="10" eb="11">
      <t>シャ</t>
    </rPh>
    <phoneticPr fontId="2"/>
  </si>
  <si>
    <t>資料：犯罪統計書（沖縄県警察本部）</t>
    <rPh sb="0" eb="2">
      <t>シリョウ</t>
    </rPh>
    <rPh sb="3" eb="5">
      <t>ハンザイ</t>
    </rPh>
    <rPh sb="5" eb="7">
      <t>トウケイ</t>
    </rPh>
    <rPh sb="7" eb="8">
      <t>ショ</t>
    </rPh>
    <rPh sb="9" eb="11">
      <t>オキナワ</t>
    </rPh>
    <rPh sb="11" eb="12">
      <t>ケン</t>
    </rPh>
    <rPh sb="12" eb="14">
      <t>ケイサツ</t>
    </rPh>
    <rPh sb="14" eb="16">
      <t>ホンブ</t>
    </rPh>
    <phoneticPr fontId="2"/>
  </si>
  <si>
    <t>資料：交通白書（沖縄県警察本部）</t>
    <rPh sb="0" eb="2">
      <t>シリョウ</t>
    </rPh>
    <rPh sb="3" eb="5">
      <t>コウツウ</t>
    </rPh>
    <rPh sb="5" eb="7">
      <t>ハクショ</t>
    </rPh>
    <rPh sb="8" eb="11">
      <t>オキナワケン</t>
    </rPh>
    <rPh sb="11" eb="13">
      <t>ケイサツ</t>
    </rPh>
    <rPh sb="13" eb="15">
      <t>ホンブ</t>
    </rPh>
    <phoneticPr fontId="2"/>
  </si>
  <si>
    <t>指揮車</t>
    <rPh sb="0" eb="2">
      <t>シキ</t>
    </rPh>
    <rPh sb="2" eb="3">
      <t>シャ</t>
    </rPh>
    <phoneticPr fontId="2"/>
  </si>
  <si>
    <t>水槽付ポンプ自動車</t>
    <rPh sb="0" eb="2">
      <t>スイソウ</t>
    </rPh>
    <rPh sb="2" eb="3">
      <t>ツキ</t>
    </rPh>
    <rPh sb="6" eb="9">
      <t>ジドウシャ</t>
    </rPh>
    <phoneticPr fontId="2"/>
  </si>
  <si>
    <t>はしご自動車</t>
    <rPh sb="3" eb="6">
      <t>ジドウシャ</t>
    </rPh>
    <phoneticPr fontId="2"/>
  </si>
  <si>
    <t>化学自動車</t>
    <rPh sb="0" eb="2">
      <t>カガク</t>
    </rPh>
    <rPh sb="2" eb="5">
      <t>ジドウシャ</t>
    </rPh>
    <phoneticPr fontId="2"/>
  </si>
  <si>
    <t>救助工作車</t>
    <rPh sb="0" eb="2">
      <t>キュウジョ</t>
    </rPh>
    <rPh sb="2" eb="4">
      <t>コウサク</t>
    </rPh>
    <rPh sb="4" eb="5">
      <t>シャ</t>
    </rPh>
    <phoneticPr fontId="2"/>
  </si>
  <si>
    <t>消防艇</t>
    <rPh sb="0" eb="2">
      <t>ショウボウ</t>
    </rPh>
    <rPh sb="2" eb="3">
      <t>テイ</t>
    </rPh>
    <phoneticPr fontId="2"/>
  </si>
  <si>
    <t>事務連絡車</t>
    <rPh sb="0" eb="2">
      <t>ジム</t>
    </rPh>
    <rPh sb="2" eb="4">
      <t>レンラク</t>
    </rPh>
    <rPh sb="4" eb="5">
      <t>シャ</t>
    </rPh>
    <phoneticPr fontId="2"/>
  </si>
  <si>
    <t>年　度</t>
    <rPh sb="0" eb="1">
      <t>トシ</t>
    </rPh>
    <rPh sb="2" eb="3">
      <t>ド</t>
    </rPh>
    <phoneticPr fontId="2"/>
  </si>
  <si>
    <t>令和5年度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</si>
  <si>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</si>
  <si>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</si>
  <si>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</si>
  <si>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</si>
  <si>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平成３０年度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</si>
  <si>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</si>
  <si>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</si>
  <si>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</si>
  <si>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平成元年度</t>
    <rPh sb="0" eb="2">
      <t>ヘイセイ</t>
    </rPh>
    <rPh sb="2" eb="3">
      <t>モト</t>
    </rPh>
    <rPh sb="3" eb="5">
      <t>ネンド</t>
    </rPh>
    <phoneticPr fontId="2"/>
  </si>
  <si>
    <t>うち北中城村</t>
  </si>
  <si>
    <t>沖縄署認知件数</t>
    <phoneticPr fontId="2"/>
  </si>
  <si>
    <t>沖縄署検挙件数</t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</si>
  <si>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</si>
  <si>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</si>
  <si>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</si>
  <si>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</si>
  <si>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少年</t>
    <rPh sb="0" eb="2">
      <t>ショウネン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</si>
  <si>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</si>
  <si>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</si>
  <si>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平成元年度</t>
    <rPh sb="0" eb="2">
      <t>ヘイセイ</t>
    </rPh>
    <rPh sb="2" eb="3">
      <t>モト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</si>
  <si>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</si>
  <si>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</si>
  <si>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</si>
  <si>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</si>
  <si>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</si>
  <si>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</si>
  <si>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令和元年</t>
    <rPh sb="0" eb="4">
      <t>レイワガンネン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</si>
  <si>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</si>
  <si>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</si>
  <si>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</si>
  <si>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</si>
  <si>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水上バイク</t>
    <rPh sb="0" eb="2">
      <t>スイジョウ</t>
    </rPh>
    <phoneticPr fontId="2"/>
  </si>
  <si>
    <t>救命ボート</t>
    <rPh sb="0" eb="2">
      <t>キュウメイ</t>
    </rPh>
    <phoneticPr fontId="2"/>
  </si>
  <si>
    <t>-</t>
    <phoneticPr fontId="2"/>
  </si>
  <si>
    <t>資料：犯罪統計白書（沖縄県警察本部）</t>
  </si>
  <si>
    <t>令和5年12月末現在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</si>
  <si>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※少年については、うち数である。</t>
    <rPh sb="1" eb="3">
      <t>ショウネン</t>
    </rPh>
    <rPh sb="11" eb="12">
      <t>カズ</t>
    </rPh>
    <phoneticPr fontId="2"/>
  </si>
  <si>
    <t>令和5年12月末日現在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2"/>
  </si>
  <si>
    <t>資料：交通白書（沖縄県警察本部）</t>
  </si>
  <si>
    <t>令和５年１２月末現在</t>
    <rPh sb="0" eb="2">
      <t>レイワ</t>
    </rPh>
    <rPh sb="3" eb="4">
      <t>ネン</t>
    </rPh>
    <rPh sb="6" eb="8">
      <t>ガツマツ</t>
    </rPh>
    <rPh sb="8" eb="10">
      <t>ゲンザイ</t>
    </rPh>
    <phoneticPr fontId="2"/>
  </si>
  <si>
    <t>資料：犯罪統計書（沖縄県警察本部）</t>
    <rPh sb="0" eb="2">
      <t>シリョウ</t>
    </rPh>
    <rPh sb="3" eb="5">
      <t>ハンザイ</t>
    </rPh>
    <rPh sb="5" eb="7">
      <t>トウケイ</t>
    </rPh>
    <rPh sb="9" eb="12">
      <t>オキナワケン</t>
    </rPh>
    <rPh sb="12" eb="14">
      <t>ケイサツ</t>
    </rPh>
    <rPh sb="14" eb="16">
      <t>ホンブ</t>
    </rPh>
    <phoneticPr fontId="2"/>
  </si>
  <si>
    <t>犯罪行為
（加害）</t>
    <rPh sb="0" eb="2">
      <t>ハンザイ</t>
    </rPh>
    <rPh sb="2" eb="4">
      <t>コウイ</t>
    </rPh>
    <rPh sb="6" eb="8">
      <t>カガイ</t>
    </rPh>
    <phoneticPr fontId="2"/>
  </si>
  <si>
    <t>救急自動車
（高規格）</t>
    <rPh sb="0" eb="2">
      <t>キュウキュウ</t>
    </rPh>
    <rPh sb="2" eb="5">
      <t>ジドウシャ</t>
    </rPh>
    <rPh sb="7" eb="10">
      <t>コウキカク</t>
    </rPh>
    <phoneticPr fontId="2"/>
  </si>
  <si>
    <t>※　「消防水利」欄は北中城村の内訳</t>
    <rPh sb="3" eb="5">
      <t>ショウボウ</t>
    </rPh>
    <rPh sb="5" eb="7">
      <t>スイリ</t>
    </rPh>
    <rPh sb="8" eb="9">
      <t>ラン</t>
    </rPh>
    <rPh sb="10" eb="14">
      <t>キタナカグスクソン</t>
    </rPh>
    <rPh sb="15" eb="17">
      <t>ウチワケ</t>
    </rPh>
    <phoneticPr fontId="2"/>
  </si>
  <si>
    <t>消防職員</t>
    <rPh sb="0" eb="2">
      <t>ショウボウ</t>
    </rPh>
    <rPh sb="2" eb="4">
      <t>ショクイン</t>
    </rPh>
    <phoneticPr fontId="2"/>
  </si>
  <si>
    <t>1人あたり人口</t>
    <rPh sb="5" eb="7">
      <t>ジンコウ</t>
    </rPh>
    <phoneticPr fontId="2"/>
  </si>
  <si>
    <t>　　　</t>
    <phoneticPr fontId="2"/>
  </si>
  <si>
    <t>刑法犯において警察で事件を送致、送付又は微罪処分をした件数をいい、とくに断りのない限り解決</t>
    <rPh sb="0" eb="3">
      <t>ケイホウハン</t>
    </rPh>
    <rPh sb="7" eb="9">
      <t>ケイサツ</t>
    </rPh>
    <rPh sb="10" eb="12">
      <t>ジケン</t>
    </rPh>
    <rPh sb="13" eb="15">
      <t>ソウチ</t>
    </rPh>
    <rPh sb="16" eb="18">
      <t>ソウフ</t>
    </rPh>
    <rPh sb="18" eb="19">
      <t>マタ</t>
    </rPh>
    <rPh sb="20" eb="22">
      <t>ビザイ</t>
    </rPh>
    <rPh sb="22" eb="24">
      <t>ショブン</t>
    </rPh>
    <rPh sb="27" eb="29">
      <t>ケンスウ</t>
    </rPh>
    <rPh sb="36" eb="37">
      <t>コトワ</t>
    </rPh>
    <rPh sb="41" eb="42">
      <t>カギ</t>
    </rPh>
    <rPh sb="43" eb="44">
      <t>カイ</t>
    </rPh>
    <phoneticPr fontId="2"/>
  </si>
  <si>
    <t>事件の件数を含む。</t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</si>
  <si>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</si>
  <si>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</si>
  <si>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セツ</t>
    </rPh>
    <rPh sb="1" eb="2">
      <t>ヌス</t>
    </rPh>
    <rPh sb="2" eb="3">
      <t>ハン</t>
    </rPh>
    <phoneticPr fontId="2"/>
  </si>
  <si>
    <t>死亡</t>
    <rPh sb="0" eb="1">
      <t>シ</t>
    </rPh>
    <rPh sb="1" eb="2">
      <t>ボウ</t>
    </rPh>
    <phoneticPr fontId="2"/>
  </si>
  <si>
    <t>重傷</t>
    <rPh sb="0" eb="1">
      <t>シゲル</t>
    </rPh>
    <rPh sb="1" eb="2">
      <t>キズ</t>
    </rPh>
    <phoneticPr fontId="2"/>
  </si>
  <si>
    <t>軽傷</t>
    <rPh sb="0" eb="1">
      <t>ケイ</t>
    </rPh>
    <rPh sb="1" eb="2">
      <t>キズ</t>
    </rPh>
    <phoneticPr fontId="2"/>
  </si>
  <si>
    <t>合計</t>
    <phoneticPr fontId="2"/>
  </si>
  <si>
    <t>その他の事故</t>
    <rPh sb="2" eb="3">
      <t>タ</t>
    </rPh>
    <rPh sb="4" eb="6">
      <t>ジコ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</si>
  <si>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</si>
  <si>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</si>
  <si>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</si>
  <si>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</si>
  <si>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</si>
  <si>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</si>
  <si>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</si>
  <si>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（両村合計）</t>
    <rPh sb="1" eb="3">
      <t>リョウソン</t>
    </rPh>
    <rPh sb="3" eb="5">
      <t>ゴウケイ</t>
    </rPh>
    <phoneticPr fontId="2"/>
  </si>
  <si>
    <t>消防水利
（北中城村）</t>
    <rPh sb="0" eb="2">
      <t>ショウボウ</t>
    </rPh>
    <rPh sb="2" eb="4">
      <t>スイリ</t>
    </rPh>
    <rPh sb="6" eb="10">
      <t>キタナカグスクソン</t>
    </rPh>
    <phoneticPr fontId="2"/>
  </si>
  <si>
    <t>年次</t>
    <rPh sb="0" eb="1">
      <t>トシ</t>
    </rPh>
    <rPh sb="1" eb="2">
      <t>ジ</t>
    </rPh>
    <phoneticPr fontId="2"/>
  </si>
  <si>
    <t>平成元年</t>
    <rPh sb="0" eb="2">
      <t>ヘイセイ</t>
    </rPh>
    <rPh sb="2" eb="4">
      <t>ガンネン</t>
    </rPh>
    <phoneticPr fontId="2"/>
  </si>
  <si>
    <t>令和２年</t>
    <phoneticPr fontId="2"/>
  </si>
  <si>
    <t>令和３年</t>
    <phoneticPr fontId="2"/>
  </si>
  <si>
    <t>令和４年</t>
    <phoneticPr fontId="2"/>
  </si>
  <si>
    <t>令和５年</t>
    <phoneticPr fontId="2"/>
  </si>
  <si>
    <t>※その他：転院搬送、医師搬送、資機材輸送及びその他のものをいう。</t>
    <rPh sb="3" eb="4">
      <t>タ</t>
    </rPh>
    <rPh sb="5" eb="7">
      <t>テンイン</t>
    </rPh>
    <rPh sb="7" eb="9">
      <t>ハンソウ</t>
    </rPh>
    <rPh sb="10" eb="14">
      <t>イシハンソウ</t>
    </rPh>
    <rPh sb="15" eb="16">
      <t>シ</t>
    </rPh>
    <rPh sb="16" eb="18">
      <t>キザイ</t>
    </rPh>
    <rPh sb="18" eb="20">
      <t>ユソウ</t>
    </rPh>
    <rPh sb="20" eb="21">
      <t>オヨ</t>
    </rPh>
    <rPh sb="24" eb="25">
      <t>タ</t>
    </rPh>
    <phoneticPr fontId="2"/>
  </si>
  <si>
    <t>40
mm</t>
    <phoneticPr fontId="2"/>
  </si>
  <si>
    <t>65
mm</t>
    <phoneticPr fontId="2"/>
  </si>
  <si>
    <t>（７）沖縄署管内における刑法犯罪種別検挙人員</t>
    <rPh sb="3" eb="5">
      <t>オキナワ</t>
    </rPh>
    <rPh sb="5" eb="6">
      <t>ショ</t>
    </rPh>
    <rPh sb="6" eb="8">
      <t>カンナイ</t>
    </rPh>
    <rPh sb="12" eb="14">
      <t>ケイホウ</t>
    </rPh>
    <rPh sb="14" eb="16">
      <t>ハンザイ</t>
    </rPh>
    <rPh sb="16" eb="17">
      <t>シュ</t>
    </rPh>
    <rPh sb="17" eb="18">
      <t>ベツ</t>
    </rPh>
    <rPh sb="18" eb="20">
      <t>ケンキョ</t>
    </rPh>
    <rPh sb="20" eb="22">
      <t>ジンイン</t>
    </rPh>
    <phoneticPr fontId="2"/>
  </si>
  <si>
    <t>-</t>
    <phoneticPr fontId="2"/>
  </si>
  <si>
    <t>（８）近隣市町村別主要犯罪種別認知件数</t>
    <rPh sb="3" eb="5">
      <t>キンリン</t>
    </rPh>
    <rPh sb="5" eb="8">
      <t>シチョウソン</t>
    </rPh>
    <rPh sb="8" eb="9">
      <t>ベツ</t>
    </rPh>
    <rPh sb="9" eb="11">
      <t>シュヨウ</t>
    </rPh>
    <rPh sb="11" eb="13">
      <t>ハンザイ</t>
    </rPh>
    <rPh sb="12" eb="14">
      <t>ザイシュ</t>
    </rPh>
    <rPh sb="14" eb="15">
      <t>ベツ</t>
    </rPh>
    <rPh sb="15" eb="17">
      <t>ニンチ</t>
    </rPh>
    <rPh sb="17" eb="19">
      <t>ケンスウ</t>
    </rPh>
    <phoneticPr fontId="2"/>
  </si>
  <si>
    <t>刑法犯
認知件数
（総数）</t>
    <rPh sb="0" eb="3">
      <t>ケイホウハン</t>
    </rPh>
    <rPh sb="4" eb="6">
      <t>ニンチ</t>
    </rPh>
    <rPh sb="6" eb="8">
      <t>ケンスウ</t>
    </rPh>
    <phoneticPr fontId="2"/>
  </si>
  <si>
    <t>平成元年</t>
    <rPh sb="0" eb="2">
      <t>ヘイセイ</t>
    </rPh>
    <rPh sb="2" eb="3">
      <t>モト</t>
    </rPh>
    <phoneticPr fontId="2"/>
  </si>
  <si>
    <t>（沖縄署）</t>
    <rPh sb="1" eb="4">
      <t>オキナワショ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</si>
</sst>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 "/>
    <numFmt numFmtId="178" formatCode="0;&quot;△ &quot;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9"/>
      <name val="Meiryo UI"/>
      <family val="3"/>
      <charset val="128"/>
    </font>
    <font>
      <b/>
      <sz val="11"/>
      <name val="HGPｺﾞｼｯｸM"/>
      <family val="3"/>
      <charset val="128"/>
    </font>
    <font>
      <b/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9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7" xfId="0" applyFont="1" applyBorder="1" applyAlignment="1">
      <alignment horizontal="center" vertical="center" shrinkToFit="1"/>
    </xf>
    <xf numFmtId="38" fontId="3" fillId="0" borderId="2" xfId="1" applyFont="1" applyBorder="1" applyAlignment="1">
      <alignment vertical="center"/>
    </xf>
    <xf numFmtId="0" fontId="0" fillId="0" borderId="0" xfId="0" applyFont="1"/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center" vertical="center" shrinkToFit="1"/>
    </xf>
    <xf numFmtId="38" fontId="3" fillId="0" borderId="5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38" fontId="3" fillId="0" borderId="30" xfId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distributed" vertical="center"/>
    </xf>
    <xf numFmtId="38" fontId="6" fillId="2" borderId="22" xfId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/>
    </xf>
    <xf numFmtId="38" fontId="6" fillId="2" borderId="9" xfId="1" applyFont="1" applyFill="1" applyBorder="1" applyAlignment="1">
      <alignment horizontal="right" vertical="center"/>
    </xf>
    <xf numFmtId="0" fontId="6" fillId="0" borderId="0" xfId="0" applyFont="1" applyBorder="1"/>
    <xf numFmtId="38" fontId="6" fillId="2" borderId="2" xfId="1" applyFont="1" applyFill="1" applyBorder="1" applyAlignment="1">
      <alignment horizontal="right" vertical="center"/>
    </xf>
    <xf numFmtId="38" fontId="6" fillId="2" borderId="21" xfId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6" fillId="2" borderId="5" xfId="1" applyNumberFormat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38" fontId="6" fillId="2" borderId="2" xfId="1" applyFont="1" applyFill="1" applyBorder="1" applyAlignment="1">
      <alignment vertical="center"/>
    </xf>
    <xf numFmtId="38" fontId="6" fillId="2" borderId="5" xfId="1" applyFont="1" applyFill="1" applyBorder="1" applyAlignment="1">
      <alignment vertical="center"/>
    </xf>
    <xf numFmtId="0" fontId="6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2" borderId="22" xfId="1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38" fontId="6" fillId="2" borderId="9" xfId="1" applyFont="1" applyFill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6" fillId="0" borderId="22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38" fontId="6" fillId="2" borderId="21" xfId="1" applyFont="1" applyFill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vertical="center" textRotation="255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textRotation="255" shrinkToFit="1"/>
    </xf>
    <xf numFmtId="0" fontId="6" fillId="2" borderId="2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distributed" vertical="center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0" fontId="6" fillId="2" borderId="3" xfId="0" applyFont="1" applyFill="1" applyBorder="1" applyAlignment="1">
      <alignment horizontal="center" vertical="center" textRotation="255" wrapText="1" shrinkToFit="1"/>
    </xf>
    <xf numFmtId="0" fontId="8" fillId="0" borderId="0" xfId="0" applyFont="1"/>
    <xf numFmtId="0" fontId="6" fillId="0" borderId="3" xfId="0" applyFont="1" applyBorder="1" applyAlignment="1">
      <alignment horizontal="center" vertical="distributed" textRotation="255" shrinkToFit="1"/>
    </xf>
    <xf numFmtId="0" fontId="6" fillId="0" borderId="4" xfId="0" applyFont="1" applyBorder="1" applyAlignment="1">
      <alignment horizontal="center" vertical="distributed" textRotation="255" shrinkToFit="1"/>
    </xf>
    <xf numFmtId="0" fontId="6" fillId="0" borderId="6" xfId="0" applyFont="1" applyFill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9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5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right"/>
    </xf>
    <xf numFmtId="0" fontId="7" fillId="0" borderId="0" xfId="0" applyFont="1"/>
    <xf numFmtId="38" fontId="6" fillId="0" borderId="0" xfId="1" applyFont="1"/>
    <xf numFmtId="38" fontId="6" fillId="0" borderId="0" xfId="1" applyFont="1" applyAlignment="1">
      <alignment horizontal="right"/>
    </xf>
    <xf numFmtId="38" fontId="6" fillId="0" borderId="29" xfId="1" applyFont="1" applyBorder="1"/>
    <xf numFmtId="38" fontId="6" fillId="0" borderId="32" xfId="1" applyFont="1" applyBorder="1" applyAlignment="1">
      <alignment horizontal="center" vertical="center" shrinkToFit="1"/>
    </xf>
    <xf numFmtId="38" fontId="6" fillId="0" borderId="33" xfId="1" applyFont="1" applyFill="1" applyBorder="1" applyAlignment="1">
      <alignment vertical="center" shrinkToFit="1"/>
    </xf>
    <xf numFmtId="38" fontId="6" fillId="0" borderId="34" xfId="1" applyFont="1" applyBorder="1" applyAlignment="1">
      <alignment horizontal="center" vertical="center" shrinkToFit="1"/>
    </xf>
    <xf numFmtId="38" fontId="6" fillId="0" borderId="3" xfId="1" applyFont="1" applyFill="1" applyBorder="1" applyAlignment="1">
      <alignment vertical="center" shrinkToFit="1"/>
    </xf>
    <xf numFmtId="38" fontId="6" fillId="0" borderId="12" xfId="1" applyFont="1" applyBorder="1" applyAlignment="1">
      <alignment horizontal="center" vertical="center" shrinkToFit="1"/>
    </xf>
    <xf numFmtId="38" fontId="6" fillId="0" borderId="2" xfId="1" applyFont="1" applyFill="1" applyBorder="1" applyAlignment="1">
      <alignment vertical="center" shrinkToFit="1"/>
    </xf>
    <xf numFmtId="38" fontId="6" fillId="0" borderId="35" xfId="1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center" vertical="center" shrinkToFit="1"/>
    </xf>
    <xf numFmtId="38" fontId="6" fillId="0" borderId="9" xfId="1" applyFont="1" applyFill="1" applyBorder="1" applyAlignment="1">
      <alignment vertical="center" shrinkToFit="1"/>
    </xf>
    <xf numFmtId="38" fontId="6" fillId="0" borderId="17" xfId="1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 shrinkToFit="1"/>
    </xf>
    <xf numFmtId="38" fontId="6" fillId="0" borderId="37" xfId="1" applyFont="1" applyFill="1" applyBorder="1" applyAlignment="1">
      <alignment vertical="center" shrinkToFit="1"/>
    </xf>
    <xf numFmtId="38" fontId="6" fillId="0" borderId="38" xfId="1" applyFont="1" applyBorder="1" applyAlignment="1">
      <alignment horizontal="center" vertical="center" shrinkToFit="1"/>
    </xf>
    <xf numFmtId="38" fontId="6" fillId="0" borderId="37" xfId="1" applyFont="1" applyBorder="1" applyAlignment="1">
      <alignment horizontal="center" vertical="center" shrinkToFit="1"/>
    </xf>
    <xf numFmtId="38" fontId="7" fillId="0" borderId="0" xfId="1" applyFont="1" applyAlignment="1">
      <alignment horizontal="right" vertical="center"/>
    </xf>
    <xf numFmtId="38" fontId="7" fillId="0" borderId="0" xfId="1" applyFont="1"/>
    <xf numFmtId="38" fontId="7" fillId="0" borderId="0" xfId="1" applyFont="1" applyAlignment="1">
      <alignment horizontal="right"/>
    </xf>
    <xf numFmtId="38" fontId="7" fillId="0" borderId="0" xfId="1" applyFont="1" applyAlignment="1">
      <alignment horizontal="distributed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37" xfId="0" applyFont="1" applyFill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0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3" fillId="0" borderId="31" xfId="0" applyFont="1" applyFill="1" applyBorder="1" applyAlignment="1">
      <alignment horizontal="center" vertical="center" shrinkToFit="1"/>
    </xf>
    <xf numFmtId="38" fontId="3" fillId="0" borderId="31" xfId="1" applyFont="1" applyFill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178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10" fillId="0" borderId="20" xfId="0" applyFont="1" applyFill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38" fontId="6" fillId="0" borderId="11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53" xfId="0" applyFont="1" applyBorder="1" applyAlignment="1">
      <alignment vertical="center" shrinkToFit="1"/>
    </xf>
    <xf numFmtId="38" fontId="6" fillId="0" borderId="37" xfId="1" applyFont="1" applyFill="1" applyBorder="1" applyAlignment="1">
      <alignment vertical="center"/>
    </xf>
    <xf numFmtId="38" fontId="6" fillId="0" borderId="38" xfId="1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38" fontId="6" fillId="0" borderId="54" xfId="1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 shrinkToFit="1"/>
    </xf>
    <xf numFmtId="0" fontId="6" fillId="0" borderId="53" xfId="0" applyFont="1" applyFill="1" applyBorder="1" applyAlignment="1">
      <alignment vertical="center" shrinkToFit="1"/>
    </xf>
    <xf numFmtId="38" fontId="6" fillId="0" borderId="38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38" fontId="6" fillId="0" borderId="2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center" vertical="center" shrinkToFit="1"/>
    </xf>
    <xf numFmtId="38" fontId="6" fillId="0" borderId="16" xfId="1" applyFont="1" applyBorder="1" applyAlignment="1">
      <alignment horizontal="center" vertical="center" shrinkToFit="1"/>
    </xf>
    <xf numFmtId="38" fontId="6" fillId="0" borderId="11" xfId="1" applyFont="1" applyBorder="1" applyAlignment="1">
      <alignment horizontal="center" vertical="center" shrinkToFit="1"/>
    </xf>
    <xf numFmtId="38" fontId="6" fillId="0" borderId="28" xfId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 textRotation="255"/>
    </xf>
    <xf numFmtId="0" fontId="6" fillId="0" borderId="21" xfId="0" applyFont="1" applyBorder="1" applyAlignment="1">
      <alignment horizontal="right" vertical="center" textRotation="255"/>
    </xf>
    <xf numFmtId="0" fontId="6" fillId="0" borderId="23" xfId="0" applyFont="1" applyBorder="1" applyAlignment="1">
      <alignment horizontal="right" vertical="center" textRotation="255"/>
    </xf>
    <xf numFmtId="0" fontId="6" fillId="0" borderId="22" xfId="0" applyFont="1" applyBorder="1" applyAlignment="1">
      <alignment horizontal="right" vertical="center" textRotation="255"/>
    </xf>
    <xf numFmtId="0" fontId="7" fillId="2" borderId="0" xfId="0" applyFont="1" applyFill="1" applyAlignment="1"/>
    <xf numFmtId="38" fontId="6" fillId="0" borderId="0" xfId="0" applyNumberFormat="1" applyFont="1"/>
    <xf numFmtId="0" fontId="6" fillId="0" borderId="9" xfId="0" applyFont="1" applyFill="1" applyBorder="1" applyAlignment="1">
      <alignment horizontal="distributed" vertical="center" shrinkToFit="1"/>
    </xf>
    <xf numFmtId="38" fontId="6" fillId="0" borderId="9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 shrinkToFit="1"/>
    </xf>
    <xf numFmtId="38" fontId="6" fillId="0" borderId="5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6" fillId="0" borderId="55" xfId="0" applyFont="1" applyFill="1" applyBorder="1" applyAlignment="1">
      <alignment horizontal="distributed" vertical="center" shrinkToFit="1"/>
    </xf>
    <xf numFmtId="38" fontId="6" fillId="0" borderId="55" xfId="1" applyFont="1" applyFill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top" wrapText="1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8" fillId="0" borderId="0" xfId="0" applyFont="1" applyAlignment="1"/>
    <xf numFmtId="3" fontId="6" fillId="0" borderId="9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2" xfId="1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0" xfId="0" applyFont="1" applyFill="1" applyBorder="1" applyAlignment="1">
      <alignment vertical="center" shrinkToFit="1"/>
    </xf>
    <xf numFmtId="0" fontId="6" fillId="0" borderId="60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right" vertical="center"/>
    </xf>
    <xf numFmtId="0" fontId="6" fillId="0" borderId="37" xfId="0" applyFont="1" applyBorder="1" applyAlignment="1">
      <alignment horizontal="right" vertical="center" shrinkToFit="1"/>
    </xf>
    <xf numFmtId="0" fontId="6" fillId="0" borderId="18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38" fontId="6" fillId="2" borderId="3" xfId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top" textRotation="255" wrapText="1"/>
    </xf>
    <xf numFmtId="0" fontId="6" fillId="0" borderId="3" xfId="0" applyFont="1" applyBorder="1" applyAlignment="1">
      <alignment horizontal="distributed" vertical="top" textRotation="255"/>
    </xf>
    <xf numFmtId="0" fontId="6" fillId="0" borderId="3" xfId="0" applyFont="1" applyBorder="1" applyAlignment="1">
      <alignment horizontal="center" vertical="top" textRotation="255" wrapText="1"/>
    </xf>
    <xf numFmtId="0" fontId="6" fillId="0" borderId="3" xfId="0" applyFont="1" applyBorder="1" applyAlignment="1">
      <alignment horizontal="center" vertical="top" textRotation="255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top" textRotation="255"/>
    </xf>
    <xf numFmtId="0" fontId="6" fillId="0" borderId="9" xfId="0" applyFont="1" applyBorder="1" applyAlignment="1">
      <alignment horizontal="center" vertical="top" textRotation="255"/>
    </xf>
    <xf numFmtId="0" fontId="6" fillId="0" borderId="5" xfId="0" applyFont="1" applyBorder="1" applyAlignment="1">
      <alignment horizontal="center" vertical="top" textRotation="255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6" fillId="0" borderId="20" xfId="1" applyFont="1" applyBorder="1" applyAlignment="1">
      <alignment horizontal="center" vertical="center" shrinkToFit="1"/>
    </xf>
    <xf numFmtId="38" fontId="6" fillId="0" borderId="11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center" vertical="center" shrinkToFit="1"/>
    </xf>
    <xf numFmtId="38" fontId="6" fillId="0" borderId="25" xfId="1" applyFont="1" applyBorder="1" applyAlignment="1">
      <alignment horizontal="center" vertical="center" shrinkToFit="1"/>
    </xf>
    <xf numFmtId="38" fontId="6" fillId="0" borderId="24" xfId="1" applyFont="1" applyBorder="1" applyAlignment="1">
      <alignment horizontal="center" vertical="center" shrinkToFit="1"/>
    </xf>
    <xf numFmtId="38" fontId="6" fillId="0" borderId="27" xfId="1" applyFont="1" applyBorder="1" applyAlignment="1">
      <alignment horizontal="center" vertical="center" shrinkToFit="1"/>
    </xf>
    <xf numFmtId="38" fontId="6" fillId="0" borderId="26" xfId="1" applyFont="1" applyBorder="1" applyAlignment="1">
      <alignment horizontal="center" vertical="center" shrinkToFit="1"/>
    </xf>
    <xf numFmtId="38" fontId="6" fillId="0" borderId="28" xfId="1" applyFont="1" applyBorder="1" applyAlignment="1">
      <alignment horizontal="center" vertical="center" shrinkToFit="1"/>
    </xf>
    <xf numFmtId="38" fontId="6" fillId="0" borderId="58" xfId="1" applyFont="1" applyBorder="1" applyAlignment="1">
      <alignment horizontal="center" vertical="center" shrinkToFit="1"/>
    </xf>
    <xf numFmtId="38" fontId="6" fillId="0" borderId="59" xfId="1" applyFont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  <xf numFmtId="38" fontId="6" fillId="0" borderId="16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/>
    <xf numFmtId="38" fontId="7" fillId="0" borderId="0" xfId="1" applyFont="1" applyAlignment="1">
      <alignment horizontal="distributed"/>
    </xf>
    <xf numFmtId="0" fontId="7" fillId="0" borderId="0" xfId="0" applyFont="1" applyBorder="1"/>
    <xf numFmtId="0" fontId="7" fillId="0" borderId="0" xfId="0" applyFont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r>
              <a:rPr lang="ja-JP"/>
              <a:t>北中城村における種別緊急出場状況</a:t>
            </a:r>
          </a:p>
        </c:rich>
      </c:tx>
      <c:layout>
        <c:manualLayout>
          <c:xMode val="edge"/>
          <c:yMode val="edge"/>
          <c:x val="0.20788607964151018"/>
          <c:y val="1.9118868554391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79277460404068"/>
          <c:y val="0.29412723305938404"/>
          <c:w val="0.369611855378008"/>
          <c:h val="0.66109060044182422"/>
        </c:manualLayout>
      </c:layout>
      <c:pieChart>
        <c:varyColors val="1"/>
        <c:ser>
          <c:idx val="0"/>
          <c:order val="0"/>
          <c:spPr>
            <a:ln w="12700"/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8BE-4D16-8F44-3755CAF228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BE-4D16-8F44-3755CAF228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BE-4D16-8F44-3755CAF22806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8BE-4D16-8F44-3755CAF2280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E-4D16-8F44-3755CAF228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BE-4D16-8F44-3755CAF22806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BE-4D16-8F44-3755CAF228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8BE-4D16-8F44-3755CAF228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E-4D16-8F44-3755CAF22806}"/>
              </c:ext>
            </c:extLst>
          </c:dPt>
          <c:dPt>
            <c:idx val="9"/>
            <c:bubble3D val="0"/>
            <c:explosion val="1"/>
            <c:spPr>
              <a:solidFill>
                <a:schemeClr val="accent5">
                  <a:lumMod val="60000"/>
                  <a:lumOff val="4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8BE-4D16-8F44-3755CAF22806}"/>
              </c:ext>
            </c:extLst>
          </c:dPt>
          <c:dPt>
            <c:idx val="10"/>
            <c:bubble3D val="0"/>
            <c:spPr>
              <a:solidFill>
                <a:schemeClr val="accent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8BE-4D16-8F44-3755CAF22806}"/>
              </c:ext>
            </c:extLst>
          </c:dPt>
          <c:dLbls>
            <c:dLbl>
              <c:idx val="0"/>
              <c:layout>
                <c:manualLayout>
                  <c:x val="-0.24371919430012823"/>
                  <c:y val="1.2653074583854477E-2"/>
                </c:manualLayout>
              </c:layout>
              <c:tx>
                <c:rich>
                  <a:bodyPr/>
                  <a:lstStyle/>
                  <a:p>
                    <a:fld id="{9E3EBF07-B02E-40A0-9E7D-7ED53A66F10E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5AC4FC7-DFE2-4C95-AAEB-C5BA9E4CA422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BE-4D16-8F44-3755CAF22806}"/>
                </c:ext>
              </c:extLst>
            </c:dLbl>
            <c:dLbl>
              <c:idx val="1"/>
              <c:layout>
                <c:manualLayout>
                  <c:x val="-3.4543506098839778E-2"/>
                  <c:y val="-6.5424111156999112E-3"/>
                </c:manualLayout>
              </c:layout>
              <c:tx>
                <c:rich>
                  <a:bodyPr/>
                  <a:lstStyle/>
                  <a:p>
                    <a:fld id="{2464B9AF-5C76-4EE1-B61E-3794450C8932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09AD4A6-34C2-446B-92E6-2E477BC4D999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8BE-4D16-8F44-3755CAF22806}"/>
                </c:ext>
              </c:extLst>
            </c:dLbl>
            <c:dLbl>
              <c:idx val="2"/>
              <c:layout>
                <c:manualLayout>
                  <c:x val="0.11883015652800029"/>
                  <c:y val="1.417272236392029E-3"/>
                </c:manualLayout>
              </c:layout>
              <c:tx>
                <c:rich>
                  <a:bodyPr/>
                  <a:lstStyle/>
                  <a:p>
                    <a:fld id="{C7B20EA7-015C-4CD3-9D90-DDA8D046E503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605FE3-C479-449C-92F4-5D00C525C57A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8BE-4D16-8F44-3755CAF22806}"/>
                </c:ext>
              </c:extLst>
            </c:dLbl>
            <c:dLbl>
              <c:idx val="3"/>
              <c:layout>
                <c:manualLayout>
                  <c:x val="-5.2142826613722167E-2"/>
                  <c:y val="0.15044194635999239"/>
                </c:manualLayout>
              </c:layout>
              <c:tx>
                <c:rich>
                  <a:bodyPr/>
                  <a:lstStyle/>
                  <a:p>
                    <a:fld id="{BF295835-FD67-4C39-AD00-79B243FFC8E1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r>
                      <a:rPr lang="ja-JP" altLang="en-US"/>
                      <a:t> </a:t>
                    </a:r>
                    <a:fld id="{C02C4E25-EC83-4767-8E99-FFA7E26DF6EB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E8BE-4D16-8F44-3755CAF22806}"/>
                </c:ext>
              </c:extLst>
            </c:dLbl>
            <c:dLbl>
              <c:idx val="4"/>
              <c:layout>
                <c:manualLayout>
                  <c:x val="5.4461748397766373E-2"/>
                  <c:y val="-1.1654811844792234E-2"/>
                </c:manualLayout>
              </c:layout>
              <c:tx>
                <c:rich>
                  <a:bodyPr/>
                  <a:lstStyle/>
                  <a:p>
                    <a:fld id="{9FC27107-86FE-4787-AEF2-CDA54D5328C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ja-JP" altLang="en-US" baseline="0"/>
                      <a:t> </a:t>
                    </a:r>
                    <a:fld id="{3393334E-CEE9-4B0C-9F59-C3EDAF70CA33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8BE-4D16-8F44-3755CAF22806}"/>
                </c:ext>
              </c:extLst>
            </c:dLbl>
            <c:dLbl>
              <c:idx val="5"/>
              <c:layout>
                <c:manualLayout>
                  <c:x val="0.15236529709995947"/>
                  <c:y val="7.6283417127622724E-2"/>
                </c:manualLayout>
              </c:layout>
              <c:tx>
                <c:rich>
                  <a:bodyPr/>
                  <a:lstStyle/>
                  <a:p>
                    <a:fld id="{46E5BA9F-A2C3-4F73-8CD2-A30CDEC47B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ja-JP" altLang="en-US" baseline="0"/>
                      <a:t> </a:t>
                    </a:r>
                    <a:fld id="{7D97F6EE-3FF0-4712-9BE1-9284DB793AE0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8BE-4D16-8F44-3755CAF22806}"/>
                </c:ext>
              </c:extLst>
            </c:dLbl>
            <c:dLbl>
              <c:idx val="6"/>
              <c:layout>
                <c:manualLayout>
                  <c:x val="-0.10776372392694882"/>
                  <c:y val="9.6278005777549192E-2"/>
                </c:manualLayout>
              </c:layout>
              <c:tx>
                <c:rich>
                  <a:bodyPr/>
                  <a:lstStyle/>
                  <a:p>
                    <a:fld id="{29F3256D-0E3C-4568-9442-CB33B6BE6BEB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3942623A-EF16-4F74-91B5-F29FDDC95C11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8BE-4D16-8F44-3755CAF22806}"/>
                </c:ext>
              </c:extLst>
            </c:dLbl>
            <c:dLbl>
              <c:idx val="7"/>
              <c:layout>
                <c:manualLayout>
                  <c:x val="3.5917393598053765E-2"/>
                  <c:y val="-7.8848560335970194E-2"/>
                </c:manualLayout>
              </c:layout>
              <c:tx>
                <c:rich>
                  <a:bodyPr/>
                  <a:lstStyle/>
                  <a:p>
                    <a:fld id="{E91E0080-8450-48C4-909E-90B35B1B676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ja-JP" altLang="en-US" baseline="0"/>
                      <a:t> </a:t>
                    </a:r>
                    <a:fld id="{B5721935-ED2C-4BF1-A283-D1026193655A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8BE-4D16-8F44-3755CAF22806}"/>
                </c:ext>
              </c:extLst>
            </c:dLbl>
            <c:dLbl>
              <c:idx val="8"/>
              <c:layout>
                <c:manualLayout>
                  <c:x val="6.3310495609085887E-2"/>
                  <c:y val="0.13138355625996406"/>
                </c:manualLayout>
              </c:layout>
              <c:tx>
                <c:rich>
                  <a:bodyPr/>
                  <a:lstStyle/>
                  <a:p>
                    <a:fld id="{C0191E9A-D6DA-46A5-AE28-3D4EA3F09D9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24D5D5D6-1613-4E50-ABD2-35833D8FD259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8BE-4D16-8F44-3755CAF22806}"/>
                </c:ext>
              </c:extLst>
            </c:dLbl>
            <c:dLbl>
              <c:idx val="9"/>
              <c:layout>
                <c:manualLayout>
                  <c:x val="0.10710794919399295"/>
                  <c:y val="-0.20647128660679195"/>
                </c:manualLayout>
              </c:layout>
              <c:tx>
                <c:rich>
                  <a:bodyPr/>
                  <a:lstStyle/>
                  <a:p>
                    <a:fld id="{E02E9507-778B-45F0-B98A-0E88E1AF2E4D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C326D912-DD37-4AAF-A55D-1EDD02AF4634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8BE-4D16-8F44-3755CAF22806}"/>
                </c:ext>
              </c:extLst>
            </c:dLbl>
            <c:dLbl>
              <c:idx val="10"/>
              <c:layout>
                <c:manualLayout>
                  <c:x val="-0.24246866690736885"/>
                  <c:y val="0.14608884072079056"/>
                </c:manualLayout>
              </c:layout>
              <c:tx>
                <c:rich>
                  <a:bodyPr/>
                  <a:lstStyle/>
                  <a:p>
                    <a:fld id="{75463A00-9694-4FAC-8025-D409E6632617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ja-JP" altLang="en-US" baseline="0"/>
                      <a:t> </a:t>
                    </a:r>
                    <a:fld id="{65D5AF0D-CB3E-4DF8-BC88-B50CBA01B496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8BE-4D16-8F44-3755CAF228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'11-2'!$C$3:$M$3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犯罪行為
（加害）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その他の事故</c:v>
                </c:pt>
              </c:strCache>
            </c:strRef>
          </c:cat>
          <c:val>
            <c:numRef>
              <c:f>'11-2'!$C$22:$M$22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110</c:v>
                </c:pt>
                <c:pt idx="4">
                  <c:v>12</c:v>
                </c:pt>
                <c:pt idx="5">
                  <c:v>3</c:v>
                </c:pt>
                <c:pt idx="6">
                  <c:v>185</c:v>
                </c:pt>
                <c:pt idx="7">
                  <c:v>1</c:v>
                </c:pt>
                <c:pt idx="8">
                  <c:v>7</c:v>
                </c:pt>
                <c:pt idx="9">
                  <c:v>828</c:v>
                </c:pt>
                <c:pt idx="1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E-4D16-8F44-3755CAF228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337931</xdr:colOff>
      <xdr:row>25</xdr:row>
      <xdr:rowOff>86139</xdr:rowOff>
    </xdr:from>
    <xdr:to>
      <xdr:col>14</xdr:col>
      <xdr:colOff>364435</xdr:colOff>
      <xdr:row>41</xdr:row>
      <xdr:rowOff>92765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7E8DF7-98F8-4C16-AAA9-886818131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view="pageBreakPreview" zoomScaleNormal="70" zoomScaleSheetLayoutView="10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 x14ac:dyDescent="0.2"/>
  <cols>
    <col min="1" max="1" width="11.88671875" style="33" customWidth="1"/>
    <col min="2" max="2" width="9.5546875" style="33" customWidth="1"/>
    <col min="3" max="3" width="4.77734375" style="33" customWidth="1"/>
    <col min="4" max="4" width="10.109375" style="33" bestFit="1" customWidth="1"/>
    <col min="5" max="5" width="4.77734375" style="33" customWidth="1"/>
    <col min="6" max="6" width="10.109375" style="33" bestFit="1" customWidth="1"/>
    <col min="7" max="7" width="4.77734375" style="33" customWidth="1"/>
    <col min="8" max="8" width="9.109375" style="33" customWidth="1"/>
    <col min="9" max="9" width="4.77734375" style="33" customWidth="1"/>
    <col min="10" max="10" width="9.109375" style="33" bestFit="1" customWidth="1"/>
    <col min="11" max="11" width="4.77734375" style="33" customWidth="1"/>
    <col min="12" max="12" width="9.109375" style="33" bestFit="1" customWidth="1"/>
    <col min="13" max="14" width="5.33203125" style="33" customWidth="1"/>
    <col min="15" max="16384" width="8.88671875" style="33"/>
  </cols>
  <sheetData>
    <row r="1" spans="1:16" ht="26.4" customHeight="1" x14ac:dyDescent="0.2">
      <c r="A1" s="219" t="s">
        <v>79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6" ht="16.2" customHeight="1" x14ac:dyDescent="0.2">
      <c r="A2" s="293" t="s">
        <v>0</v>
      </c>
      <c r="N2" s="79" t="s">
        <v>84</v>
      </c>
    </row>
    <row r="3" spans="1:16" ht="15" customHeight="1" x14ac:dyDescent="0.2">
      <c r="A3" s="217" t="s">
        <v>85</v>
      </c>
      <c r="B3" s="216" t="s">
        <v>5</v>
      </c>
      <c r="C3" s="216" t="s">
        <v>6</v>
      </c>
      <c r="D3" s="216"/>
      <c r="E3" s="216" t="s">
        <v>7</v>
      </c>
      <c r="F3" s="216"/>
      <c r="G3" s="216" t="s">
        <v>8</v>
      </c>
      <c r="H3" s="216"/>
      <c r="I3" s="216" t="s">
        <v>9</v>
      </c>
      <c r="J3" s="216"/>
      <c r="K3" s="216" t="s">
        <v>10</v>
      </c>
      <c r="L3" s="220"/>
      <c r="M3" s="217" t="s">
        <v>3</v>
      </c>
      <c r="N3" s="217" t="s">
        <v>4</v>
      </c>
    </row>
    <row r="4" spans="1:16" ht="18.600000000000001" customHeight="1" x14ac:dyDescent="0.2">
      <c r="A4" s="218"/>
      <c r="B4" s="216"/>
      <c r="C4" s="34" t="s">
        <v>1</v>
      </c>
      <c r="D4" s="34" t="s">
        <v>2</v>
      </c>
      <c r="E4" s="34" t="s">
        <v>1</v>
      </c>
      <c r="F4" s="34" t="s">
        <v>2</v>
      </c>
      <c r="G4" s="34" t="s">
        <v>1</v>
      </c>
      <c r="H4" s="34" t="s">
        <v>2</v>
      </c>
      <c r="I4" s="34" t="s">
        <v>1</v>
      </c>
      <c r="J4" s="34" t="s">
        <v>2</v>
      </c>
      <c r="K4" s="34" t="s">
        <v>1</v>
      </c>
      <c r="L4" s="35" t="s">
        <v>2</v>
      </c>
      <c r="M4" s="218"/>
      <c r="N4" s="218"/>
    </row>
    <row r="5" spans="1:16" ht="21.9" customHeight="1" x14ac:dyDescent="0.2">
      <c r="A5" s="217" t="s">
        <v>152</v>
      </c>
      <c r="B5" s="21" t="s">
        <v>11</v>
      </c>
      <c r="C5" s="36">
        <f>SUM(E5+G5+I5+K5)</f>
        <v>7</v>
      </c>
      <c r="D5" s="22">
        <f t="shared" ref="D5:D8" si="0">SUM(F5+H5+J5+L5)</f>
        <v>138424</v>
      </c>
      <c r="E5" s="37">
        <v>2</v>
      </c>
      <c r="F5" s="38">
        <v>138300</v>
      </c>
      <c r="G5" s="37">
        <v>2</v>
      </c>
      <c r="H5" s="38">
        <v>0</v>
      </c>
      <c r="I5" s="37">
        <v>1</v>
      </c>
      <c r="J5" s="38">
        <v>0</v>
      </c>
      <c r="K5" s="37">
        <v>2</v>
      </c>
      <c r="L5" s="39">
        <v>124</v>
      </c>
      <c r="M5" s="175">
        <v>0</v>
      </c>
      <c r="N5" s="175">
        <v>0</v>
      </c>
    </row>
    <row r="6" spans="1:16" ht="21.9" customHeight="1" x14ac:dyDescent="0.2">
      <c r="A6" s="218"/>
      <c r="B6" s="23" t="s">
        <v>12</v>
      </c>
      <c r="C6" s="40">
        <f t="shared" ref="C6:C8" si="1">SUM(E6+G6+I6+K6)</f>
        <v>14</v>
      </c>
      <c r="D6" s="24">
        <f t="shared" si="0"/>
        <v>201</v>
      </c>
      <c r="E6" s="41">
        <v>4</v>
      </c>
      <c r="F6" s="42">
        <v>3</v>
      </c>
      <c r="G6" s="41">
        <v>4</v>
      </c>
      <c r="H6" s="42">
        <v>0</v>
      </c>
      <c r="I6" s="41">
        <v>0</v>
      </c>
      <c r="J6" s="42">
        <v>0</v>
      </c>
      <c r="K6" s="41">
        <v>6</v>
      </c>
      <c r="L6" s="42">
        <v>198</v>
      </c>
      <c r="M6" s="176">
        <v>0</v>
      </c>
      <c r="N6" s="177">
        <v>0</v>
      </c>
      <c r="P6" s="43"/>
    </row>
    <row r="7" spans="1:16" ht="21.9" customHeight="1" x14ac:dyDescent="0.2">
      <c r="A7" s="217" t="s">
        <v>151</v>
      </c>
      <c r="B7" s="21" t="s">
        <v>11</v>
      </c>
      <c r="C7" s="31">
        <f t="shared" si="1"/>
        <v>4</v>
      </c>
      <c r="D7" s="26">
        <f t="shared" si="0"/>
        <v>14016</v>
      </c>
      <c r="E7" s="44">
        <v>1</v>
      </c>
      <c r="F7" s="38">
        <v>18</v>
      </c>
      <c r="G7" s="37">
        <v>0</v>
      </c>
      <c r="H7" s="45">
        <v>0</v>
      </c>
      <c r="I7" s="37">
        <v>3</v>
      </c>
      <c r="J7" s="45">
        <v>13998</v>
      </c>
      <c r="K7" s="37">
        <v>0</v>
      </c>
      <c r="L7" s="39">
        <v>0</v>
      </c>
      <c r="M7" s="175">
        <v>0</v>
      </c>
      <c r="N7" s="178">
        <v>0</v>
      </c>
    </row>
    <row r="8" spans="1:16" ht="21.9" customHeight="1" x14ac:dyDescent="0.2">
      <c r="A8" s="218"/>
      <c r="B8" s="23" t="s">
        <v>12</v>
      </c>
      <c r="C8" s="46">
        <f t="shared" si="1"/>
        <v>5</v>
      </c>
      <c r="D8" s="27">
        <f t="shared" si="0"/>
        <v>1877</v>
      </c>
      <c r="E8" s="47">
        <v>2</v>
      </c>
      <c r="F8" s="42">
        <v>1877</v>
      </c>
      <c r="G8" s="41">
        <v>1</v>
      </c>
      <c r="H8" s="48">
        <v>0</v>
      </c>
      <c r="I8" s="41">
        <v>0</v>
      </c>
      <c r="J8" s="48">
        <v>0</v>
      </c>
      <c r="K8" s="41">
        <v>2</v>
      </c>
      <c r="L8" s="42">
        <v>0</v>
      </c>
      <c r="M8" s="176">
        <v>0</v>
      </c>
      <c r="N8" s="176">
        <v>0</v>
      </c>
    </row>
    <row r="9" spans="1:16" ht="21.9" customHeight="1" x14ac:dyDescent="0.2">
      <c r="A9" s="216" t="s">
        <v>150</v>
      </c>
      <c r="B9" s="21" t="s">
        <v>11</v>
      </c>
      <c r="C9" s="31">
        <f t="shared" ref="C9:C18" si="2">SUM(E9+G9+I9+K9)</f>
        <v>5</v>
      </c>
      <c r="D9" s="26">
        <f t="shared" ref="D9:D18" si="3">SUM(F9+H9+J9+L9)</f>
        <v>25336</v>
      </c>
      <c r="E9" s="26">
        <v>2</v>
      </c>
      <c r="F9" s="28">
        <v>25336</v>
      </c>
      <c r="G9" s="26">
        <v>0</v>
      </c>
      <c r="H9" s="28">
        <v>0</v>
      </c>
      <c r="I9" s="26">
        <v>1</v>
      </c>
      <c r="J9" s="28">
        <v>0</v>
      </c>
      <c r="K9" s="26">
        <v>2</v>
      </c>
      <c r="L9" s="28">
        <v>0</v>
      </c>
      <c r="M9" s="31">
        <v>0</v>
      </c>
      <c r="N9" s="31">
        <v>0</v>
      </c>
    </row>
    <row r="10" spans="1:16" ht="21.9" customHeight="1" x14ac:dyDescent="0.2">
      <c r="A10" s="216"/>
      <c r="B10" s="23" t="s">
        <v>12</v>
      </c>
      <c r="C10" s="32">
        <f t="shared" si="2"/>
        <v>13</v>
      </c>
      <c r="D10" s="27">
        <f t="shared" si="3"/>
        <v>3246</v>
      </c>
      <c r="E10" s="30">
        <v>3</v>
      </c>
      <c r="F10" s="29">
        <v>2699</v>
      </c>
      <c r="G10" s="30">
        <v>4</v>
      </c>
      <c r="H10" s="29">
        <v>0</v>
      </c>
      <c r="I10" s="30">
        <v>3</v>
      </c>
      <c r="J10" s="29">
        <v>546</v>
      </c>
      <c r="K10" s="30">
        <v>3</v>
      </c>
      <c r="L10" s="29">
        <v>1</v>
      </c>
      <c r="M10" s="32">
        <v>0</v>
      </c>
      <c r="N10" s="32">
        <v>0</v>
      </c>
    </row>
    <row r="11" spans="1:16" ht="21.9" customHeight="1" x14ac:dyDescent="0.2">
      <c r="A11" s="216" t="s">
        <v>149</v>
      </c>
      <c r="B11" s="21" t="s">
        <v>11</v>
      </c>
      <c r="C11" s="31">
        <f t="shared" ref="C11:C16" si="4">SUM(E11+G11+I11+K11)</f>
        <v>9</v>
      </c>
      <c r="D11" s="26">
        <f t="shared" si="3"/>
        <v>457</v>
      </c>
      <c r="E11" s="26">
        <v>1</v>
      </c>
      <c r="F11" s="28">
        <v>2</v>
      </c>
      <c r="G11" s="26">
        <v>1</v>
      </c>
      <c r="H11" s="28">
        <v>0</v>
      </c>
      <c r="I11" s="49">
        <v>2</v>
      </c>
      <c r="J11" s="28">
        <v>455</v>
      </c>
      <c r="K11" s="49">
        <v>5</v>
      </c>
      <c r="L11" s="28">
        <v>0</v>
      </c>
      <c r="M11" s="31">
        <v>0</v>
      </c>
      <c r="N11" s="31">
        <v>0</v>
      </c>
    </row>
    <row r="12" spans="1:16" ht="21.9" customHeight="1" x14ac:dyDescent="0.2">
      <c r="A12" s="216"/>
      <c r="B12" s="23" t="s">
        <v>12</v>
      </c>
      <c r="C12" s="32">
        <f t="shared" si="4"/>
        <v>5</v>
      </c>
      <c r="D12" s="30">
        <f t="shared" si="3"/>
        <v>11179</v>
      </c>
      <c r="E12" s="30">
        <v>1</v>
      </c>
      <c r="F12" s="29">
        <v>11179</v>
      </c>
      <c r="G12" s="30">
        <v>1</v>
      </c>
      <c r="H12" s="29">
        <v>0</v>
      </c>
      <c r="I12" s="41">
        <v>0</v>
      </c>
      <c r="J12" s="29">
        <v>0</v>
      </c>
      <c r="K12" s="41">
        <v>3</v>
      </c>
      <c r="L12" s="29">
        <v>0</v>
      </c>
      <c r="M12" s="32">
        <v>0</v>
      </c>
      <c r="N12" s="32">
        <v>0</v>
      </c>
    </row>
    <row r="13" spans="1:16" ht="21.9" customHeight="1" x14ac:dyDescent="0.2">
      <c r="A13" s="216" t="s">
        <v>148</v>
      </c>
      <c r="B13" s="21" t="s">
        <v>11</v>
      </c>
      <c r="C13" s="31">
        <f t="shared" si="4"/>
        <v>9</v>
      </c>
      <c r="D13" s="26">
        <f t="shared" si="3"/>
        <v>3221</v>
      </c>
      <c r="E13" s="26">
        <v>4</v>
      </c>
      <c r="F13" s="28">
        <v>3216</v>
      </c>
      <c r="G13" s="26">
        <v>2</v>
      </c>
      <c r="H13" s="28">
        <v>0</v>
      </c>
      <c r="I13" s="26">
        <v>1</v>
      </c>
      <c r="J13" s="28">
        <v>0</v>
      </c>
      <c r="K13" s="26">
        <v>2</v>
      </c>
      <c r="L13" s="28">
        <v>5</v>
      </c>
      <c r="M13" s="31">
        <v>0</v>
      </c>
      <c r="N13" s="31">
        <v>0</v>
      </c>
    </row>
    <row r="14" spans="1:16" ht="21.9" customHeight="1" x14ac:dyDescent="0.2">
      <c r="A14" s="216"/>
      <c r="B14" s="23" t="s">
        <v>12</v>
      </c>
      <c r="C14" s="32">
        <f t="shared" si="4"/>
        <v>11</v>
      </c>
      <c r="D14" s="30">
        <f t="shared" si="3"/>
        <v>3237</v>
      </c>
      <c r="E14" s="30">
        <v>4</v>
      </c>
      <c r="F14" s="29">
        <v>3207</v>
      </c>
      <c r="G14" s="30">
        <v>2</v>
      </c>
      <c r="H14" s="29">
        <v>0</v>
      </c>
      <c r="I14" s="30">
        <v>1</v>
      </c>
      <c r="J14" s="29">
        <v>30</v>
      </c>
      <c r="K14" s="30">
        <v>4</v>
      </c>
      <c r="L14" s="29">
        <v>0</v>
      </c>
      <c r="M14" s="32">
        <v>0</v>
      </c>
      <c r="N14" s="32">
        <v>0</v>
      </c>
    </row>
    <row r="15" spans="1:16" ht="21.9" customHeight="1" x14ac:dyDescent="0.2">
      <c r="A15" s="216" t="s">
        <v>147</v>
      </c>
      <c r="B15" s="21" t="s">
        <v>11</v>
      </c>
      <c r="C15" s="31">
        <f t="shared" si="4"/>
        <v>6</v>
      </c>
      <c r="D15" s="26">
        <f t="shared" si="3"/>
        <v>283</v>
      </c>
      <c r="E15" s="26">
        <v>3</v>
      </c>
      <c r="F15" s="28">
        <v>283</v>
      </c>
      <c r="G15" s="26">
        <v>2</v>
      </c>
      <c r="H15" s="28">
        <v>0</v>
      </c>
      <c r="I15" s="26">
        <v>0</v>
      </c>
      <c r="J15" s="28">
        <v>0</v>
      </c>
      <c r="K15" s="26">
        <v>1</v>
      </c>
      <c r="L15" s="28">
        <v>0</v>
      </c>
      <c r="M15" s="31">
        <v>0</v>
      </c>
      <c r="N15" s="31">
        <v>0</v>
      </c>
    </row>
    <row r="16" spans="1:16" ht="21.9" customHeight="1" x14ac:dyDescent="0.2">
      <c r="A16" s="216"/>
      <c r="B16" s="23" t="s">
        <v>12</v>
      </c>
      <c r="C16" s="32">
        <f t="shared" si="4"/>
        <v>4</v>
      </c>
      <c r="D16" s="30">
        <f t="shared" si="3"/>
        <v>0</v>
      </c>
      <c r="E16" s="30">
        <v>2</v>
      </c>
      <c r="F16" s="29">
        <v>0</v>
      </c>
      <c r="G16" s="30">
        <v>1</v>
      </c>
      <c r="H16" s="29">
        <v>0</v>
      </c>
      <c r="I16" s="30">
        <v>1</v>
      </c>
      <c r="J16" s="29">
        <v>0</v>
      </c>
      <c r="K16" s="30">
        <v>0</v>
      </c>
      <c r="L16" s="29">
        <v>0</v>
      </c>
      <c r="M16" s="32">
        <v>0</v>
      </c>
      <c r="N16" s="32">
        <v>0</v>
      </c>
    </row>
    <row r="17" spans="1:14" ht="21.9" customHeight="1" x14ac:dyDescent="0.2">
      <c r="A17" s="216" t="s">
        <v>146</v>
      </c>
      <c r="B17" s="21" t="s">
        <v>11</v>
      </c>
      <c r="C17" s="31">
        <f t="shared" si="2"/>
        <v>4</v>
      </c>
      <c r="D17" s="31">
        <f t="shared" si="3"/>
        <v>0</v>
      </c>
      <c r="E17" s="26">
        <v>0</v>
      </c>
      <c r="F17" s="28">
        <v>0</v>
      </c>
      <c r="G17" s="26">
        <v>1</v>
      </c>
      <c r="H17" s="28">
        <v>0</v>
      </c>
      <c r="I17" s="26">
        <v>2</v>
      </c>
      <c r="J17" s="28">
        <v>0</v>
      </c>
      <c r="K17" s="26">
        <v>1</v>
      </c>
      <c r="L17" s="28">
        <v>0</v>
      </c>
      <c r="M17" s="31">
        <v>1</v>
      </c>
      <c r="N17" s="31">
        <v>1</v>
      </c>
    </row>
    <row r="18" spans="1:14" ht="21.9" customHeight="1" x14ac:dyDescent="0.2">
      <c r="A18" s="216"/>
      <c r="B18" s="23" t="s">
        <v>12</v>
      </c>
      <c r="C18" s="32">
        <f t="shared" si="2"/>
        <v>10</v>
      </c>
      <c r="D18" s="32">
        <f t="shared" si="3"/>
        <v>7941</v>
      </c>
      <c r="E18" s="30">
        <v>3</v>
      </c>
      <c r="F18" s="29">
        <v>7941</v>
      </c>
      <c r="G18" s="30">
        <v>1</v>
      </c>
      <c r="H18" s="29">
        <v>0</v>
      </c>
      <c r="I18" s="30">
        <v>0</v>
      </c>
      <c r="J18" s="29">
        <v>0</v>
      </c>
      <c r="K18" s="30">
        <v>6</v>
      </c>
      <c r="L18" s="29">
        <v>0</v>
      </c>
      <c r="M18" s="32">
        <v>0</v>
      </c>
      <c r="N18" s="32">
        <v>0</v>
      </c>
    </row>
    <row r="19" spans="1:14" ht="18" customHeight="1" x14ac:dyDescent="0.2">
      <c r="N19" s="79" t="s">
        <v>75</v>
      </c>
    </row>
  </sheetData>
  <mergeCells count="17">
    <mergeCell ref="A1:N1"/>
    <mergeCell ref="B3:B4"/>
    <mergeCell ref="C3:D3"/>
    <mergeCell ref="E3:F3"/>
    <mergeCell ref="M3:M4"/>
    <mergeCell ref="K3:L3"/>
    <mergeCell ref="A3:A4"/>
    <mergeCell ref="N3:N4"/>
    <mergeCell ref="G3:H3"/>
    <mergeCell ref="I3:J3"/>
    <mergeCell ref="A11:A12"/>
    <mergeCell ref="A13:A14"/>
    <mergeCell ref="A15:A16"/>
    <mergeCell ref="A17:A18"/>
    <mergeCell ref="A5:A6"/>
    <mergeCell ref="A7:A8"/>
    <mergeCell ref="A9:A1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tabSelected="1" view="pageBreakPreview" zoomScaleNormal="115" zoomScaleSheetLayoutView="100" workbookViewId="0">
      <selection sqref="A1:G1"/>
    </sheetView>
  </sheetViews>
  <sheetFormatPr defaultRowHeight="13.2" x14ac:dyDescent="0.2"/>
  <cols>
    <col min="1" max="1" width="10.77734375" style="18" customWidth="1"/>
    <col min="2" max="2" width="2.6640625" style="18" customWidth="1"/>
    <col min="3" max="7" width="10.77734375" style="18" customWidth="1"/>
    <col min="8" max="16384" width="8.88671875" style="18"/>
  </cols>
  <sheetData>
    <row r="1" spans="1:7" ht="27.6" customHeight="1" x14ac:dyDescent="0.2">
      <c r="A1" s="290" t="s">
        <v>123</v>
      </c>
      <c r="B1" s="290"/>
      <c r="C1" s="290"/>
      <c r="D1" s="290"/>
      <c r="E1" s="290"/>
      <c r="F1" s="290"/>
      <c r="G1" s="290"/>
    </row>
    <row r="2" spans="1:7" x14ac:dyDescent="0.2">
      <c r="A2" s="19"/>
      <c r="B2" s="19"/>
      <c r="C2" s="19"/>
      <c r="D2" s="19"/>
      <c r="E2" s="19"/>
      <c r="G2" s="79" t="s">
        <v>186</v>
      </c>
    </row>
    <row r="3" spans="1:7" ht="16.8" customHeight="1" x14ac:dyDescent="0.2">
      <c r="A3" s="220" t="s">
        <v>87</v>
      </c>
      <c r="B3" s="291"/>
      <c r="C3" s="292"/>
      <c r="D3" s="149" t="s">
        <v>115</v>
      </c>
      <c r="E3" s="124" t="s">
        <v>124</v>
      </c>
      <c r="F3" s="34" t="s">
        <v>125</v>
      </c>
      <c r="G3" s="34" t="s">
        <v>126</v>
      </c>
    </row>
    <row r="4" spans="1:7" ht="18" customHeight="1" x14ac:dyDescent="0.2">
      <c r="A4" s="237" t="s">
        <v>88</v>
      </c>
      <c r="B4" s="285" t="s">
        <v>127</v>
      </c>
      <c r="C4" s="286"/>
      <c r="D4" s="150">
        <v>2355</v>
      </c>
      <c r="E4" s="145">
        <v>27</v>
      </c>
      <c r="F4" s="146">
        <v>316</v>
      </c>
      <c r="G4" s="146">
        <v>2520</v>
      </c>
    </row>
    <row r="5" spans="1:7" ht="18" customHeight="1" x14ac:dyDescent="0.2">
      <c r="A5" s="239"/>
      <c r="B5" s="151"/>
      <c r="C5" s="152" t="s">
        <v>134</v>
      </c>
      <c r="D5" s="153">
        <v>397</v>
      </c>
      <c r="E5" s="154">
        <v>7</v>
      </c>
      <c r="F5" s="155">
        <v>60</v>
      </c>
      <c r="G5" s="155">
        <v>423</v>
      </c>
    </row>
    <row r="6" spans="1:7" ht="18" customHeight="1" x14ac:dyDescent="0.2">
      <c r="A6" s="237" t="s">
        <v>89</v>
      </c>
      <c r="B6" s="285" t="s">
        <v>127</v>
      </c>
      <c r="C6" s="286"/>
      <c r="D6" s="150">
        <v>374</v>
      </c>
      <c r="E6" s="145">
        <v>5</v>
      </c>
      <c r="F6" s="146">
        <v>52</v>
      </c>
      <c r="G6" s="146">
        <v>429</v>
      </c>
    </row>
    <row r="7" spans="1:7" ht="18" customHeight="1" x14ac:dyDescent="0.2">
      <c r="A7" s="239"/>
      <c r="B7" s="144"/>
      <c r="C7" s="152" t="s">
        <v>134</v>
      </c>
      <c r="D7" s="153">
        <v>47</v>
      </c>
      <c r="E7" s="154">
        <v>2</v>
      </c>
      <c r="F7" s="155">
        <v>11</v>
      </c>
      <c r="G7" s="155">
        <v>48</v>
      </c>
    </row>
    <row r="8" spans="1:7" ht="18" customHeight="1" x14ac:dyDescent="0.2">
      <c r="A8" s="237" t="s">
        <v>128</v>
      </c>
      <c r="B8" s="285" t="s">
        <v>127</v>
      </c>
      <c r="C8" s="286"/>
      <c r="D8" s="150">
        <v>2</v>
      </c>
      <c r="E8" s="145">
        <v>0</v>
      </c>
      <c r="F8" s="146">
        <v>2</v>
      </c>
      <c r="G8" s="146">
        <v>0</v>
      </c>
    </row>
    <row r="9" spans="1:7" ht="18" customHeight="1" x14ac:dyDescent="0.2">
      <c r="A9" s="239"/>
      <c r="B9" s="144"/>
      <c r="C9" s="152" t="s">
        <v>134</v>
      </c>
      <c r="D9" s="153">
        <v>0</v>
      </c>
      <c r="E9" s="154">
        <v>0</v>
      </c>
      <c r="F9" s="155">
        <v>0</v>
      </c>
      <c r="G9" s="155">
        <v>0</v>
      </c>
    </row>
    <row r="10" spans="1:7" ht="18" customHeight="1" x14ac:dyDescent="0.2">
      <c r="A10" s="237" t="s">
        <v>129</v>
      </c>
      <c r="B10" s="285" t="s">
        <v>127</v>
      </c>
      <c r="C10" s="286"/>
      <c r="D10" s="150">
        <v>163</v>
      </c>
      <c r="E10" s="145">
        <v>6</v>
      </c>
      <c r="F10" s="146">
        <v>43</v>
      </c>
      <c r="G10" s="146">
        <v>137</v>
      </c>
    </row>
    <row r="11" spans="1:7" ht="18" customHeight="1" x14ac:dyDescent="0.2">
      <c r="A11" s="239"/>
      <c r="B11" s="144"/>
      <c r="C11" s="152" t="s">
        <v>134</v>
      </c>
      <c r="D11" s="153">
        <v>12</v>
      </c>
      <c r="E11" s="154">
        <v>1</v>
      </c>
      <c r="F11" s="155">
        <v>4</v>
      </c>
      <c r="G11" s="155">
        <v>8</v>
      </c>
    </row>
    <row r="12" spans="1:7" ht="18" customHeight="1" x14ac:dyDescent="0.2">
      <c r="A12" s="237" t="s">
        <v>130</v>
      </c>
      <c r="B12" s="285" t="s">
        <v>127</v>
      </c>
      <c r="C12" s="286"/>
      <c r="D12" s="150">
        <v>25</v>
      </c>
      <c r="E12" s="145">
        <v>0</v>
      </c>
      <c r="F12" s="146">
        <v>10</v>
      </c>
      <c r="G12" s="146">
        <v>17</v>
      </c>
    </row>
    <row r="13" spans="1:7" ht="18" customHeight="1" x14ac:dyDescent="0.2">
      <c r="A13" s="239"/>
      <c r="B13" s="144"/>
      <c r="C13" s="152" t="s">
        <v>134</v>
      </c>
      <c r="D13" s="153">
        <v>5</v>
      </c>
      <c r="E13" s="154">
        <v>0</v>
      </c>
      <c r="F13" s="155">
        <v>1</v>
      </c>
      <c r="G13" s="155">
        <v>4</v>
      </c>
    </row>
    <row r="14" spans="1:7" ht="18" customHeight="1" x14ac:dyDescent="0.2">
      <c r="A14" s="237" t="s">
        <v>131</v>
      </c>
      <c r="B14" s="285" t="s">
        <v>127</v>
      </c>
      <c r="C14" s="286"/>
      <c r="D14" s="150">
        <v>5</v>
      </c>
      <c r="E14" s="145">
        <v>0</v>
      </c>
      <c r="F14" s="146">
        <v>1</v>
      </c>
      <c r="G14" s="146">
        <v>4</v>
      </c>
    </row>
    <row r="15" spans="1:7" ht="18" customHeight="1" x14ac:dyDescent="0.2">
      <c r="A15" s="239"/>
      <c r="B15" s="144"/>
      <c r="C15" s="152" t="s">
        <v>134</v>
      </c>
      <c r="D15" s="153">
        <v>0</v>
      </c>
      <c r="E15" s="154">
        <v>0</v>
      </c>
      <c r="F15" s="155">
        <v>0</v>
      </c>
      <c r="G15" s="155">
        <v>0</v>
      </c>
    </row>
    <row r="16" spans="1:7" ht="18" customHeight="1" x14ac:dyDescent="0.2">
      <c r="A16" s="237" t="s">
        <v>90</v>
      </c>
      <c r="B16" s="285" t="s">
        <v>127</v>
      </c>
      <c r="C16" s="286"/>
      <c r="D16" s="150">
        <v>40</v>
      </c>
      <c r="E16" s="145">
        <v>0</v>
      </c>
      <c r="F16" s="146">
        <v>5</v>
      </c>
      <c r="G16" s="146">
        <v>37</v>
      </c>
    </row>
    <row r="17" spans="1:8" ht="18" customHeight="1" x14ac:dyDescent="0.2">
      <c r="A17" s="238"/>
      <c r="B17" s="151"/>
      <c r="C17" s="152" t="s">
        <v>134</v>
      </c>
      <c r="D17" s="153">
        <v>8</v>
      </c>
      <c r="E17" s="156">
        <v>0</v>
      </c>
      <c r="F17" s="155">
        <v>2</v>
      </c>
      <c r="G17" s="154">
        <v>6</v>
      </c>
    </row>
    <row r="18" spans="1:8" ht="18" customHeight="1" x14ac:dyDescent="0.2">
      <c r="A18" s="287" t="s">
        <v>91</v>
      </c>
      <c r="B18" s="288" t="s">
        <v>127</v>
      </c>
      <c r="C18" s="289"/>
      <c r="D18" s="150">
        <f>SUM(D4,D6,D8,D10,D12,D14,D16)</f>
        <v>2964</v>
      </c>
      <c r="E18" s="157">
        <f t="shared" ref="E18:F19" si="0">SUM(E4,E6,E8,E10,E12,E14,E16)</f>
        <v>38</v>
      </c>
      <c r="F18" s="150">
        <f t="shared" si="0"/>
        <v>429</v>
      </c>
      <c r="G18" s="157">
        <f>SUM(G4,G6,G8,G10,G12,G14,G16)</f>
        <v>3144</v>
      </c>
      <c r="H18" s="147"/>
    </row>
    <row r="19" spans="1:8" ht="18" customHeight="1" x14ac:dyDescent="0.2">
      <c r="A19" s="233"/>
      <c r="B19" s="158"/>
      <c r="C19" s="159" t="s">
        <v>134</v>
      </c>
      <c r="D19" s="153">
        <f>SUM(D5,D7,D9,D11,D13,D15,D17)</f>
        <v>469</v>
      </c>
      <c r="E19" s="160">
        <f t="shared" si="0"/>
        <v>10</v>
      </c>
      <c r="F19" s="153">
        <f t="shared" si="0"/>
        <v>78</v>
      </c>
      <c r="G19" s="160">
        <f>SUM(G5,G7,G9,G11,G13,G15,G17)</f>
        <v>489</v>
      </c>
    </row>
    <row r="20" spans="1:8" ht="18" customHeight="1" x14ac:dyDescent="0.2">
      <c r="E20" s="19"/>
      <c r="G20" s="117" t="s">
        <v>137</v>
      </c>
      <c r="H20" s="148"/>
    </row>
    <row r="23" spans="1:8" x14ac:dyDescent="0.2">
      <c r="F23" s="25"/>
    </row>
    <row r="24" spans="1:8" x14ac:dyDescent="0.2">
      <c r="D24" s="25"/>
      <c r="F24" s="25"/>
    </row>
    <row r="25" spans="1:8" x14ac:dyDescent="0.2">
      <c r="F25" s="25"/>
    </row>
  </sheetData>
  <mergeCells count="18">
    <mergeCell ref="A8:A9"/>
    <mergeCell ref="B8:C8"/>
    <mergeCell ref="A1:G1"/>
    <mergeCell ref="A3:C3"/>
    <mergeCell ref="A4:A5"/>
    <mergeCell ref="B4:C4"/>
    <mergeCell ref="A6:A7"/>
    <mergeCell ref="B6:C6"/>
    <mergeCell ref="A16:A17"/>
    <mergeCell ref="B16:C16"/>
    <mergeCell ref="A18:A19"/>
    <mergeCell ref="B18:C18"/>
    <mergeCell ref="A10:A11"/>
    <mergeCell ref="B10:C10"/>
    <mergeCell ref="A12:A13"/>
    <mergeCell ref="B12:C12"/>
    <mergeCell ref="A14:A15"/>
    <mergeCell ref="B14:C1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Normal="85" zoomScaleSheetLayoutView="100" workbookViewId="0">
      <selection activeCell="P25" sqref="P25"/>
    </sheetView>
  </sheetViews>
  <sheetFormatPr defaultColWidth="9" defaultRowHeight="13.2" x14ac:dyDescent="0.2"/>
  <cols>
    <col min="1" max="1" width="3.6640625" style="51" customWidth="1"/>
    <col min="2" max="2" width="9" style="50"/>
    <col min="3" max="13" width="5" style="50" customWidth="1"/>
    <col min="14" max="14" width="5.6640625" style="50" customWidth="1"/>
    <col min="15" max="15" width="7.33203125" style="50" customWidth="1"/>
    <col min="16" max="16" width="5" style="50" customWidth="1"/>
    <col min="17" max="16384" width="9" style="50"/>
  </cols>
  <sheetData>
    <row r="1" spans="1:16" ht="25.2" customHeight="1" x14ac:dyDescent="0.2">
      <c r="A1" s="225" t="s">
        <v>80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6" ht="19.8" customHeight="1" x14ac:dyDescent="0.2">
      <c r="A2" s="179"/>
      <c r="P2" s="60" t="s">
        <v>26</v>
      </c>
    </row>
    <row r="3" spans="1:16" ht="79.8" customHeight="1" x14ac:dyDescent="0.2">
      <c r="A3" s="52" t="s">
        <v>85</v>
      </c>
      <c r="B3" s="53" t="s">
        <v>5</v>
      </c>
      <c r="C3" s="54" t="s">
        <v>13</v>
      </c>
      <c r="D3" s="54" t="s">
        <v>14</v>
      </c>
      <c r="E3" s="54" t="s">
        <v>15</v>
      </c>
      <c r="F3" s="54" t="s">
        <v>16</v>
      </c>
      <c r="G3" s="54" t="s">
        <v>17</v>
      </c>
      <c r="H3" s="54" t="s">
        <v>18</v>
      </c>
      <c r="I3" s="54" t="s">
        <v>19</v>
      </c>
      <c r="J3" s="61" t="s">
        <v>188</v>
      </c>
      <c r="K3" s="54" t="s">
        <v>20</v>
      </c>
      <c r="L3" s="54" t="s">
        <v>21</v>
      </c>
      <c r="M3" s="61" t="s">
        <v>203</v>
      </c>
      <c r="N3" s="54" t="s">
        <v>23</v>
      </c>
      <c r="O3" s="54" t="s">
        <v>24</v>
      </c>
      <c r="P3" s="54" t="s">
        <v>22</v>
      </c>
    </row>
    <row r="4" spans="1:16" ht="19.95" customHeight="1" x14ac:dyDescent="0.2">
      <c r="A4" s="221" t="s">
        <v>204</v>
      </c>
      <c r="B4" s="21" t="s">
        <v>11</v>
      </c>
      <c r="C4" s="55">
        <v>2</v>
      </c>
      <c r="D4" s="55">
        <v>0</v>
      </c>
      <c r="E4" s="55">
        <v>1</v>
      </c>
      <c r="F4" s="55">
        <v>92</v>
      </c>
      <c r="G4" s="55">
        <v>14</v>
      </c>
      <c r="H4" s="55">
        <v>11</v>
      </c>
      <c r="I4" s="55">
        <v>117</v>
      </c>
      <c r="J4" s="55">
        <v>1</v>
      </c>
      <c r="K4" s="55">
        <v>8</v>
      </c>
      <c r="L4" s="55">
        <v>534</v>
      </c>
      <c r="M4" s="55">
        <v>92</v>
      </c>
      <c r="N4" s="55">
        <f t="shared" ref="N4:N6" si="0">SUM(C4:M4)</f>
        <v>872</v>
      </c>
      <c r="O4" s="226">
        <f>SUM(N4:N6)</f>
        <v>1902</v>
      </c>
      <c r="P4" s="55">
        <v>60</v>
      </c>
    </row>
    <row r="5" spans="1:16" ht="19.95" customHeight="1" x14ac:dyDescent="0.2">
      <c r="A5" s="222"/>
      <c r="B5" s="56" t="s">
        <v>12</v>
      </c>
      <c r="C5" s="57">
        <v>1</v>
      </c>
      <c r="D5" s="57">
        <v>0</v>
      </c>
      <c r="E5" s="57">
        <v>1</v>
      </c>
      <c r="F5" s="57">
        <v>87</v>
      </c>
      <c r="G5" s="57">
        <v>17</v>
      </c>
      <c r="H5" s="57">
        <v>13</v>
      </c>
      <c r="I5" s="57">
        <v>115</v>
      </c>
      <c r="J5" s="57">
        <v>1</v>
      </c>
      <c r="K5" s="57">
        <v>8</v>
      </c>
      <c r="L5" s="57">
        <v>630</v>
      </c>
      <c r="M5" s="57">
        <v>130</v>
      </c>
      <c r="N5" s="57">
        <f t="shared" si="0"/>
        <v>1003</v>
      </c>
      <c r="O5" s="227"/>
      <c r="P5" s="57">
        <v>59</v>
      </c>
    </row>
    <row r="6" spans="1:16" ht="19.95" customHeight="1" x14ac:dyDescent="0.2">
      <c r="A6" s="223"/>
      <c r="B6" s="58" t="s">
        <v>25</v>
      </c>
      <c r="C6" s="59">
        <v>1</v>
      </c>
      <c r="D6" s="59">
        <v>0</v>
      </c>
      <c r="E6" s="59">
        <v>1</v>
      </c>
      <c r="F6" s="59">
        <v>10</v>
      </c>
      <c r="G6" s="59">
        <v>0</v>
      </c>
      <c r="H6" s="59">
        <v>0</v>
      </c>
      <c r="I6" s="59">
        <v>0</v>
      </c>
      <c r="J6" s="59">
        <v>0</v>
      </c>
      <c r="K6" s="59">
        <v>1</v>
      </c>
      <c r="L6" s="59">
        <v>12</v>
      </c>
      <c r="M6" s="59">
        <v>2</v>
      </c>
      <c r="N6" s="59">
        <f t="shared" si="0"/>
        <v>27</v>
      </c>
      <c r="O6" s="228"/>
      <c r="P6" s="59">
        <v>4</v>
      </c>
    </row>
    <row r="7" spans="1:16" ht="19.95" customHeight="1" x14ac:dyDescent="0.2">
      <c r="A7" s="221" t="s">
        <v>205</v>
      </c>
      <c r="B7" s="21" t="s">
        <v>11</v>
      </c>
      <c r="C7" s="55">
        <v>2</v>
      </c>
      <c r="D7" s="55">
        <v>0</v>
      </c>
      <c r="E7" s="55">
        <v>0</v>
      </c>
      <c r="F7" s="55">
        <v>81</v>
      </c>
      <c r="G7" s="55">
        <v>10</v>
      </c>
      <c r="H7" s="55">
        <v>7</v>
      </c>
      <c r="I7" s="55">
        <v>133</v>
      </c>
      <c r="J7" s="55">
        <v>3</v>
      </c>
      <c r="K7" s="55">
        <v>4</v>
      </c>
      <c r="L7" s="55">
        <v>534</v>
      </c>
      <c r="M7" s="55">
        <v>111</v>
      </c>
      <c r="N7" s="55">
        <f>SUM(C7:M7)</f>
        <v>885</v>
      </c>
      <c r="O7" s="226">
        <f>SUM(N7:N9)</f>
        <v>1856</v>
      </c>
      <c r="P7" s="55">
        <v>60</v>
      </c>
    </row>
    <row r="8" spans="1:16" ht="19.95" customHeight="1" x14ac:dyDescent="0.2">
      <c r="A8" s="222"/>
      <c r="B8" s="56" t="s">
        <v>12</v>
      </c>
      <c r="C8" s="57">
        <v>2</v>
      </c>
      <c r="D8" s="57">
        <v>0</v>
      </c>
      <c r="E8" s="57">
        <v>0</v>
      </c>
      <c r="F8" s="57">
        <v>50</v>
      </c>
      <c r="G8" s="57">
        <v>15</v>
      </c>
      <c r="H8" s="57">
        <v>2</v>
      </c>
      <c r="I8" s="57">
        <v>119</v>
      </c>
      <c r="J8" s="57">
        <v>4</v>
      </c>
      <c r="K8" s="57">
        <v>8</v>
      </c>
      <c r="L8" s="57">
        <v>609</v>
      </c>
      <c r="M8" s="57">
        <v>141</v>
      </c>
      <c r="N8" s="57">
        <f t="shared" ref="N8:N9" si="1">SUM(C8:M8)</f>
        <v>950</v>
      </c>
      <c r="O8" s="227"/>
      <c r="P8" s="57">
        <v>42</v>
      </c>
    </row>
    <row r="9" spans="1:16" ht="19.95" customHeight="1" x14ac:dyDescent="0.2">
      <c r="A9" s="223"/>
      <c r="B9" s="58" t="s">
        <v>25</v>
      </c>
      <c r="C9" s="59">
        <v>3</v>
      </c>
      <c r="D9" s="59">
        <v>0</v>
      </c>
      <c r="E9" s="59">
        <v>0</v>
      </c>
      <c r="F9" s="59">
        <v>7</v>
      </c>
      <c r="G9" s="59">
        <v>0</v>
      </c>
      <c r="H9" s="59">
        <v>2</v>
      </c>
      <c r="I9" s="59">
        <v>1</v>
      </c>
      <c r="J9" s="59">
        <v>0</v>
      </c>
      <c r="K9" s="59">
        <v>0</v>
      </c>
      <c r="L9" s="59">
        <v>7</v>
      </c>
      <c r="M9" s="59">
        <v>1</v>
      </c>
      <c r="N9" s="59">
        <f t="shared" si="1"/>
        <v>21</v>
      </c>
      <c r="O9" s="228"/>
      <c r="P9" s="59">
        <v>10</v>
      </c>
    </row>
    <row r="10" spans="1:16" ht="19.95" customHeight="1" x14ac:dyDescent="0.2">
      <c r="A10" s="221" t="s">
        <v>206</v>
      </c>
      <c r="B10" s="21" t="s">
        <v>11</v>
      </c>
      <c r="C10" s="55">
        <v>0</v>
      </c>
      <c r="D10" s="55">
        <v>0</v>
      </c>
      <c r="E10" s="55">
        <v>0</v>
      </c>
      <c r="F10" s="55">
        <v>87</v>
      </c>
      <c r="G10" s="55">
        <v>25</v>
      </c>
      <c r="H10" s="55">
        <v>3</v>
      </c>
      <c r="I10" s="55">
        <v>120</v>
      </c>
      <c r="J10" s="55">
        <v>1</v>
      </c>
      <c r="K10" s="55">
        <v>4</v>
      </c>
      <c r="L10" s="55">
        <v>565</v>
      </c>
      <c r="M10" s="55">
        <v>101</v>
      </c>
      <c r="N10" s="55">
        <f>SUM(C10:M10)</f>
        <v>906</v>
      </c>
      <c r="O10" s="226">
        <f>SUM(N10:N12)</f>
        <v>1882</v>
      </c>
      <c r="P10" s="55">
        <v>61</v>
      </c>
    </row>
    <row r="11" spans="1:16" ht="19.95" customHeight="1" x14ac:dyDescent="0.2">
      <c r="A11" s="222"/>
      <c r="B11" s="56" t="s">
        <v>12</v>
      </c>
      <c r="C11" s="57">
        <v>0</v>
      </c>
      <c r="D11" s="57">
        <v>0</v>
      </c>
      <c r="E11" s="57">
        <v>1</v>
      </c>
      <c r="F11" s="57">
        <v>74</v>
      </c>
      <c r="G11" s="57">
        <v>17</v>
      </c>
      <c r="H11" s="57">
        <v>2</v>
      </c>
      <c r="I11" s="57">
        <v>118</v>
      </c>
      <c r="J11" s="57">
        <v>3</v>
      </c>
      <c r="K11" s="57">
        <v>2</v>
      </c>
      <c r="L11" s="57">
        <v>585</v>
      </c>
      <c r="M11" s="57">
        <v>152</v>
      </c>
      <c r="N11" s="57">
        <f t="shared" ref="N11:N17" si="2">SUM(C11:M11)</f>
        <v>954</v>
      </c>
      <c r="O11" s="227"/>
      <c r="P11" s="57">
        <v>77</v>
      </c>
    </row>
    <row r="12" spans="1:16" ht="19.95" customHeight="1" x14ac:dyDescent="0.2">
      <c r="A12" s="223"/>
      <c r="B12" s="58" t="s">
        <v>25</v>
      </c>
      <c r="C12" s="59">
        <v>0</v>
      </c>
      <c r="D12" s="59">
        <v>0</v>
      </c>
      <c r="E12" s="59">
        <v>0</v>
      </c>
      <c r="F12" s="59">
        <v>5</v>
      </c>
      <c r="G12" s="59">
        <v>0</v>
      </c>
      <c r="H12" s="59">
        <v>3</v>
      </c>
      <c r="I12" s="59">
        <v>5</v>
      </c>
      <c r="J12" s="59">
        <v>0</v>
      </c>
      <c r="K12" s="59">
        <v>1</v>
      </c>
      <c r="L12" s="59">
        <v>8</v>
      </c>
      <c r="M12" s="59">
        <v>0</v>
      </c>
      <c r="N12" s="59">
        <f t="shared" si="2"/>
        <v>22</v>
      </c>
      <c r="O12" s="228"/>
      <c r="P12" s="59">
        <v>4</v>
      </c>
    </row>
    <row r="13" spans="1:16" ht="19.95" customHeight="1" x14ac:dyDescent="0.2">
      <c r="A13" s="221" t="s">
        <v>207</v>
      </c>
      <c r="B13" s="21" t="s">
        <v>11</v>
      </c>
      <c r="C13" s="55">
        <v>3</v>
      </c>
      <c r="D13" s="55">
        <v>0</v>
      </c>
      <c r="E13" s="55">
        <v>0</v>
      </c>
      <c r="F13" s="55">
        <v>91</v>
      </c>
      <c r="G13" s="55">
        <v>15</v>
      </c>
      <c r="H13" s="55">
        <v>7</v>
      </c>
      <c r="I13" s="55">
        <v>149</v>
      </c>
      <c r="J13" s="55">
        <v>5</v>
      </c>
      <c r="K13" s="55">
        <v>3</v>
      </c>
      <c r="L13" s="55">
        <v>502</v>
      </c>
      <c r="M13" s="55">
        <v>71</v>
      </c>
      <c r="N13" s="55">
        <f t="shared" si="2"/>
        <v>846</v>
      </c>
      <c r="O13" s="224">
        <f>SUM(N13:N15)</f>
        <v>1731</v>
      </c>
      <c r="P13" s="55">
        <v>68</v>
      </c>
    </row>
    <row r="14" spans="1:16" ht="19.95" customHeight="1" x14ac:dyDescent="0.2">
      <c r="A14" s="222"/>
      <c r="B14" s="56" t="s">
        <v>12</v>
      </c>
      <c r="C14" s="57">
        <v>1</v>
      </c>
      <c r="D14" s="57">
        <v>0</v>
      </c>
      <c r="E14" s="57">
        <v>1</v>
      </c>
      <c r="F14" s="57">
        <v>47</v>
      </c>
      <c r="G14" s="57">
        <v>15</v>
      </c>
      <c r="H14" s="57">
        <v>1</v>
      </c>
      <c r="I14" s="57">
        <v>121</v>
      </c>
      <c r="J14" s="57">
        <v>4</v>
      </c>
      <c r="K14" s="57">
        <v>6</v>
      </c>
      <c r="L14" s="57">
        <v>540</v>
      </c>
      <c r="M14" s="57">
        <v>131</v>
      </c>
      <c r="N14" s="57">
        <f t="shared" si="2"/>
        <v>867</v>
      </c>
      <c r="O14" s="224"/>
      <c r="P14" s="57">
        <v>37</v>
      </c>
    </row>
    <row r="15" spans="1:16" ht="19.95" customHeight="1" x14ac:dyDescent="0.2">
      <c r="A15" s="223"/>
      <c r="B15" s="58" t="s">
        <v>25</v>
      </c>
      <c r="C15" s="59">
        <v>0</v>
      </c>
      <c r="D15" s="59">
        <v>0</v>
      </c>
      <c r="E15" s="59">
        <v>0</v>
      </c>
      <c r="F15" s="59">
        <v>6</v>
      </c>
      <c r="G15" s="59">
        <v>1</v>
      </c>
      <c r="H15" s="59">
        <v>0</v>
      </c>
      <c r="I15" s="59">
        <v>1</v>
      </c>
      <c r="J15" s="59">
        <v>0</v>
      </c>
      <c r="K15" s="59">
        <v>0</v>
      </c>
      <c r="L15" s="59">
        <v>8</v>
      </c>
      <c r="M15" s="59">
        <v>2</v>
      </c>
      <c r="N15" s="59">
        <f t="shared" si="2"/>
        <v>18</v>
      </c>
      <c r="O15" s="224"/>
      <c r="P15" s="59">
        <v>4</v>
      </c>
    </row>
    <row r="16" spans="1:16" ht="19.95" customHeight="1" x14ac:dyDescent="0.2">
      <c r="A16" s="221" t="s">
        <v>208</v>
      </c>
      <c r="B16" s="21" t="s">
        <v>11</v>
      </c>
      <c r="C16" s="55">
        <v>1</v>
      </c>
      <c r="D16" s="55">
        <v>0</v>
      </c>
      <c r="E16" s="55">
        <v>1</v>
      </c>
      <c r="F16" s="55">
        <v>72</v>
      </c>
      <c r="G16" s="55">
        <v>14</v>
      </c>
      <c r="H16" s="55">
        <v>3</v>
      </c>
      <c r="I16" s="55">
        <v>138</v>
      </c>
      <c r="J16" s="55">
        <v>2</v>
      </c>
      <c r="K16" s="55">
        <v>12</v>
      </c>
      <c r="L16" s="55">
        <v>567</v>
      </c>
      <c r="M16" s="55">
        <v>80</v>
      </c>
      <c r="N16" s="55">
        <f t="shared" si="2"/>
        <v>890</v>
      </c>
      <c r="O16" s="224">
        <f>SUM(N16:N18)</f>
        <v>1890</v>
      </c>
      <c r="P16" s="55">
        <v>51</v>
      </c>
    </row>
    <row r="17" spans="1:16" ht="19.95" customHeight="1" x14ac:dyDescent="0.2">
      <c r="A17" s="222"/>
      <c r="B17" s="56" t="s">
        <v>12</v>
      </c>
      <c r="C17" s="57">
        <v>3</v>
      </c>
      <c r="D17" s="57">
        <v>0</v>
      </c>
      <c r="E17" s="57">
        <v>2</v>
      </c>
      <c r="F17" s="57">
        <v>57</v>
      </c>
      <c r="G17" s="57">
        <v>13</v>
      </c>
      <c r="H17" s="57">
        <v>5</v>
      </c>
      <c r="I17" s="57">
        <v>138</v>
      </c>
      <c r="J17" s="57">
        <v>4</v>
      </c>
      <c r="K17" s="57">
        <v>8</v>
      </c>
      <c r="L17" s="57">
        <v>620</v>
      </c>
      <c r="M17" s="57">
        <v>136</v>
      </c>
      <c r="N17" s="57">
        <f t="shared" si="2"/>
        <v>986</v>
      </c>
      <c r="O17" s="224"/>
      <c r="P17" s="57">
        <v>51</v>
      </c>
    </row>
    <row r="18" spans="1:16" ht="19.95" customHeight="1" x14ac:dyDescent="0.2">
      <c r="A18" s="223"/>
      <c r="B18" s="58" t="s">
        <v>25</v>
      </c>
      <c r="C18" s="59">
        <v>1</v>
      </c>
      <c r="D18" s="59">
        <v>0</v>
      </c>
      <c r="E18" s="59">
        <v>0</v>
      </c>
      <c r="F18" s="59">
        <v>6</v>
      </c>
      <c r="G18" s="59">
        <v>0</v>
      </c>
      <c r="H18" s="59">
        <v>1</v>
      </c>
      <c r="I18" s="59">
        <v>0</v>
      </c>
      <c r="J18" s="59">
        <v>0</v>
      </c>
      <c r="K18" s="59">
        <v>0</v>
      </c>
      <c r="L18" s="59">
        <v>6</v>
      </c>
      <c r="M18" s="59">
        <v>0</v>
      </c>
      <c r="N18" s="59">
        <f>SUM(C18:M18)</f>
        <v>14</v>
      </c>
      <c r="O18" s="224"/>
      <c r="P18" s="59">
        <v>3</v>
      </c>
    </row>
    <row r="19" spans="1:16" ht="19.95" customHeight="1" x14ac:dyDescent="0.2">
      <c r="A19" s="221" t="s">
        <v>209</v>
      </c>
      <c r="B19" s="21" t="s">
        <v>11</v>
      </c>
      <c r="C19" s="55">
        <v>3</v>
      </c>
      <c r="D19" s="55">
        <v>0</v>
      </c>
      <c r="E19" s="55">
        <v>0</v>
      </c>
      <c r="F19" s="55">
        <v>76</v>
      </c>
      <c r="G19" s="55">
        <v>11</v>
      </c>
      <c r="H19" s="55">
        <v>4</v>
      </c>
      <c r="I19" s="55">
        <v>158</v>
      </c>
      <c r="J19" s="55">
        <v>1</v>
      </c>
      <c r="K19" s="55">
        <v>5</v>
      </c>
      <c r="L19" s="55">
        <v>680</v>
      </c>
      <c r="M19" s="55">
        <v>60</v>
      </c>
      <c r="N19" s="55">
        <f t="shared" ref="N19:N23" si="3">SUM(C19:M19)</f>
        <v>998</v>
      </c>
      <c r="O19" s="224">
        <f>SUM(N19:N21)</f>
        <v>2301</v>
      </c>
      <c r="P19" s="55">
        <v>105</v>
      </c>
    </row>
    <row r="20" spans="1:16" ht="19.95" customHeight="1" x14ac:dyDescent="0.2">
      <c r="A20" s="222"/>
      <c r="B20" s="56" t="s">
        <v>12</v>
      </c>
      <c r="C20" s="57">
        <v>1</v>
      </c>
      <c r="D20" s="57">
        <v>0</v>
      </c>
      <c r="E20" s="57">
        <v>0</v>
      </c>
      <c r="F20" s="57">
        <v>66</v>
      </c>
      <c r="G20" s="57">
        <v>16</v>
      </c>
      <c r="H20" s="57">
        <v>3</v>
      </c>
      <c r="I20" s="57">
        <v>161</v>
      </c>
      <c r="J20" s="57">
        <v>2</v>
      </c>
      <c r="K20" s="57">
        <v>4</v>
      </c>
      <c r="L20" s="57">
        <v>886</v>
      </c>
      <c r="M20" s="57">
        <v>140</v>
      </c>
      <c r="N20" s="40">
        <f t="shared" si="3"/>
        <v>1279</v>
      </c>
      <c r="O20" s="224"/>
      <c r="P20" s="57">
        <v>108</v>
      </c>
    </row>
    <row r="21" spans="1:16" ht="19.95" customHeight="1" x14ac:dyDescent="0.2">
      <c r="A21" s="223"/>
      <c r="B21" s="58" t="s">
        <v>25</v>
      </c>
      <c r="C21" s="59">
        <v>0</v>
      </c>
      <c r="D21" s="59">
        <v>0</v>
      </c>
      <c r="E21" s="59">
        <v>0</v>
      </c>
      <c r="F21" s="59">
        <v>9</v>
      </c>
      <c r="G21" s="59">
        <v>0</v>
      </c>
      <c r="H21" s="59">
        <v>1</v>
      </c>
      <c r="I21" s="59">
        <v>3</v>
      </c>
      <c r="J21" s="59">
        <v>1</v>
      </c>
      <c r="K21" s="59">
        <v>0</v>
      </c>
      <c r="L21" s="59">
        <v>10</v>
      </c>
      <c r="M21" s="59">
        <v>0</v>
      </c>
      <c r="N21" s="59">
        <f t="shared" si="3"/>
        <v>24</v>
      </c>
      <c r="O21" s="224"/>
      <c r="P21" s="59">
        <v>7</v>
      </c>
    </row>
    <row r="22" spans="1:16" ht="19.95" customHeight="1" x14ac:dyDescent="0.2">
      <c r="A22" s="221" t="s">
        <v>210</v>
      </c>
      <c r="B22" s="21" t="s">
        <v>11</v>
      </c>
      <c r="C22" s="55">
        <v>1</v>
      </c>
      <c r="D22" s="55">
        <v>0</v>
      </c>
      <c r="E22" s="55">
        <v>1</v>
      </c>
      <c r="F22" s="55">
        <v>110</v>
      </c>
      <c r="G22" s="55">
        <v>12</v>
      </c>
      <c r="H22" s="55">
        <v>3</v>
      </c>
      <c r="I22" s="55">
        <v>185</v>
      </c>
      <c r="J22" s="55">
        <v>1</v>
      </c>
      <c r="K22" s="55">
        <v>7</v>
      </c>
      <c r="L22" s="55">
        <v>828</v>
      </c>
      <c r="M22" s="55">
        <v>84</v>
      </c>
      <c r="N22" s="31">
        <f t="shared" si="3"/>
        <v>1232</v>
      </c>
      <c r="O22" s="224">
        <f>SUM(N22:N24)</f>
        <v>2511</v>
      </c>
      <c r="P22" s="55">
        <v>96</v>
      </c>
    </row>
    <row r="23" spans="1:16" ht="19.95" customHeight="1" x14ac:dyDescent="0.2">
      <c r="A23" s="222"/>
      <c r="B23" s="56" t="s">
        <v>12</v>
      </c>
      <c r="C23" s="57">
        <v>2</v>
      </c>
      <c r="D23" s="57">
        <v>1</v>
      </c>
      <c r="E23" s="57">
        <v>1</v>
      </c>
      <c r="F23" s="57">
        <v>74</v>
      </c>
      <c r="G23" s="57">
        <v>15</v>
      </c>
      <c r="H23" s="57">
        <v>6</v>
      </c>
      <c r="I23" s="57">
        <v>196</v>
      </c>
      <c r="J23" s="57">
        <v>4</v>
      </c>
      <c r="K23" s="57">
        <v>7</v>
      </c>
      <c r="L23" s="57">
        <v>815</v>
      </c>
      <c r="M23" s="57">
        <v>149</v>
      </c>
      <c r="N23" s="40">
        <f t="shared" si="3"/>
        <v>1270</v>
      </c>
      <c r="O23" s="224"/>
      <c r="P23" s="57">
        <v>84</v>
      </c>
    </row>
    <row r="24" spans="1:16" ht="19.95" customHeight="1" x14ac:dyDescent="0.2">
      <c r="A24" s="223"/>
      <c r="B24" s="58" t="s">
        <v>25</v>
      </c>
      <c r="C24" s="59">
        <v>0</v>
      </c>
      <c r="D24" s="59">
        <v>0</v>
      </c>
      <c r="E24" s="59">
        <v>0</v>
      </c>
      <c r="F24" s="59">
        <v>3</v>
      </c>
      <c r="G24" s="59">
        <v>2</v>
      </c>
      <c r="H24" s="59">
        <v>0</v>
      </c>
      <c r="I24" s="59">
        <v>1</v>
      </c>
      <c r="J24" s="59">
        <v>0</v>
      </c>
      <c r="K24" s="59">
        <v>0</v>
      </c>
      <c r="L24" s="59">
        <v>3</v>
      </c>
      <c r="M24" s="59">
        <v>0</v>
      </c>
      <c r="N24" s="59">
        <f>SUM(C24:M24)</f>
        <v>9</v>
      </c>
      <c r="O24" s="224"/>
      <c r="P24" s="59">
        <v>3</v>
      </c>
    </row>
    <row r="25" spans="1:16" x14ac:dyDescent="0.2">
      <c r="P25" s="60" t="s">
        <v>75</v>
      </c>
    </row>
  </sheetData>
  <mergeCells count="15">
    <mergeCell ref="A16:A18"/>
    <mergeCell ref="A19:A21"/>
    <mergeCell ref="A22:A24"/>
    <mergeCell ref="O22:O24"/>
    <mergeCell ref="A1:P1"/>
    <mergeCell ref="O13:O15"/>
    <mergeCell ref="O16:O18"/>
    <mergeCell ref="O19:O21"/>
    <mergeCell ref="O10:O12"/>
    <mergeCell ref="A10:A12"/>
    <mergeCell ref="A13:A15"/>
    <mergeCell ref="A7:A9"/>
    <mergeCell ref="A4:A6"/>
    <mergeCell ref="O7:O9"/>
    <mergeCell ref="O4:O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view="pageBreakPreview" topLeftCell="A29" zoomScaleNormal="75" zoomScaleSheetLayoutView="100" workbookViewId="0">
      <selection activeCell="E47" sqref="E47"/>
    </sheetView>
  </sheetViews>
  <sheetFormatPr defaultRowHeight="13.2" x14ac:dyDescent="0.2"/>
  <cols>
    <col min="1" max="1" width="5.6640625" style="18" customWidth="1"/>
    <col min="2" max="2" width="8.88671875" style="18"/>
    <col min="3" max="5" width="5" style="18" customWidth="1"/>
    <col min="6" max="6" width="5.6640625" style="18" customWidth="1"/>
    <col min="7" max="8" width="5" style="18" customWidth="1"/>
    <col min="9" max="9" width="5.6640625" style="18" customWidth="1"/>
    <col min="10" max="11" width="5" style="18" customWidth="1"/>
    <col min="12" max="12" width="6.88671875" style="18" bestFit="1" customWidth="1"/>
    <col min="13" max="13" width="5.6640625" style="18" customWidth="1"/>
    <col min="14" max="14" width="7.44140625" style="18" customWidth="1"/>
    <col min="15" max="15" width="5" style="18" customWidth="1"/>
    <col min="16" max="16384" width="8.88671875" style="18"/>
  </cols>
  <sheetData>
    <row r="1" spans="1:16" ht="28.2" customHeight="1" x14ac:dyDescent="0.2">
      <c r="A1" s="219" t="s">
        <v>81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6" x14ac:dyDescent="0.2">
      <c r="A2" s="18" t="s">
        <v>27</v>
      </c>
      <c r="O2" s="79" t="s">
        <v>184</v>
      </c>
      <c r="P2" s="62"/>
    </row>
    <row r="3" spans="1:16" ht="54" x14ac:dyDescent="0.2">
      <c r="A3" s="20" t="s">
        <v>28</v>
      </c>
      <c r="B3" s="20" t="s">
        <v>29</v>
      </c>
      <c r="C3" s="63" t="s">
        <v>13</v>
      </c>
      <c r="D3" s="63" t="s">
        <v>14</v>
      </c>
      <c r="E3" s="63" t="s">
        <v>15</v>
      </c>
      <c r="F3" s="63" t="s">
        <v>76</v>
      </c>
      <c r="G3" s="63" t="s">
        <v>17</v>
      </c>
      <c r="H3" s="63" t="s">
        <v>18</v>
      </c>
      <c r="I3" s="63" t="s">
        <v>19</v>
      </c>
      <c r="J3" s="63" t="s">
        <v>77</v>
      </c>
      <c r="K3" s="63" t="s">
        <v>20</v>
      </c>
      <c r="L3" s="63" t="s">
        <v>21</v>
      </c>
      <c r="M3" s="64" t="s">
        <v>64</v>
      </c>
      <c r="N3" s="65" t="s">
        <v>24</v>
      </c>
      <c r="O3" s="63" t="s">
        <v>33</v>
      </c>
    </row>
    <row r="4" spans="1:16" ht="16.5" customHeight="1" x14ac:dyDescent="0.2">
      <c r="A4" s="237" t="s">
        <v>34</v>
      </c>
      <c r="B4" s="66" t="s">
        <v>31</v>
      </c>
      <c r="C4" s="67">
        <v>0</v>
      </c>
      <c r="D4" s="67">
        <v>0</v>
      </c>
      <c r="E4" s="67">
        <v>1</v>
      </c>
      <c r="F4" s="67">
        <v>18</v>
      </c>
      <c r="G4" s="67">
        <v>3</v>
      </c>
      <c r="H4" s="67">
        <v>2</v>
      </c>
      <c r="I4" s="67">
        <v>23</v>
      </c>
      <c r="J4" s="67">
        <v>0</v>
      </c>
      <c r="K4" s="67">
        <v>1</v>
      </c>
      <c r="L4" s="67">
        <v>139</v>
      </c>
      <c r="M4" s="68">
        <v>19</v>
      </c>
      <c r="N4" s="69">
        <f>SUM(C4:M4)</f>
        <v>206</v>
      </c>
      <c r="O4" s="229">
        <v>14</v>
      </c>
    </row>
    <row r="5" spans="1:16" ht="16.5" customHeight="1" x14ac:dyDescent="0.2">
      <c r="A5" s="238"/>
      <c r="B5" s="70" t="s">
        <v>32</v>
      </c>
      <c r="C5" s="71">
        <v>0</v>
      </c>
      <c r="D5" s="71">
        <v>0</v>
      </c>
      <c r="E5" s="71">
        <v>1</v>
      </c>
      <c r="F5" s="71">
        <v>13</v>
      </c>
      <c r="G5" s="71">
        <v>3</v>
      </c>
      <c r="H5" s="71">
        <v>2</v>
      </c>
      <c r="I5" s="71">
        <v>23</v>
      </c>
      <c r="J5" s="71">
        <v>0</v>
      </c>
      <c r="K5" s="71">
        <v>0</v>
      </c>
      <c r="L5" s="71">
        <v>132</v>
      </c>
      <c r="M5" s="72">
        <v>19</v>
      </c>
      <c r="N5" s="73">
        <f t="shared" ref="N5:N39" si="0">SUM(C5:M5)</f>
        <v>193</v>
      </c>
      <c r="O5" s="230"/>
    </row>
    <row r="6" spans="1:16" ht="16.5" customHeight="1" x14ac:dyDescent="0.2">
      <c r="A6" s="239"/>
      <c r="B6" s="74" t="s">
        <v>25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1</v>
      </c>
      <c r="K6" s="75">
        <v>0</v>
      </c>
      <c r="L6" s="75">
        <v>0</v>
      </c>
      <c r="M6" s="76">
        <v>0</v>
      </c>
      <c r="N6" s="77">
        <f t="shared" si="0"/>
        <v>1</v>
      </c>
      <c r="O6" s="240"/>
    </row>
    <row r="7" spans="1:16" ht="16.5" customHeight="1" x14ac:dyDescent="0.2">
      <c r="A7" s="237" t="s">
        <v>35</v>
      </c>
      <c r="B7" s="66" t="s">
        <v>31</v>
      </c>
      <c r="C7" s="67">
        <v>0</v>
      </c>
      <c r="D7" s="67">
        <v>0</v>
      </c>
      <c r="E7" s="67">
        <v>0</v>
      </c>
      <c r="F7" s="67">
        <v>12</v>
      </c>
      <c r="G7" s="67">
        <v>2</v>
      </c>
      <c r="H7" s="67">
        <v>2</v>
      </c>
      <c r="I7" s="67">
        <v>28</v>
      </c>
      <c r="J7" s="67">
        <v>0</v>
      </c>
      <c r="K7" s="67">
        <v>1</v>
      </c>
      <c r="L7" s="67">
        <v>113</v>
      </c>
      <c r="M7" s="68">
        <v>17</v>
      </c>
      <c r="N7" s="69">
        <f t="shared" si="0"/>
        <v>175</v>
      </c>
      <c r="O7" s="229">
        <v>12</v>
      </c>
    </row>
    <row r="8" spans="1:16" ht="16.5" customHeight="1" x14ac:dyDescent="0.2">
      <c r="A8" s="238"/>
      <c r="B8" s="70" t="s">
        <v>32</v>
      </c>
      <c r="C8" s="71">
        <v>0</v>
      </c>
      <c r="D8" s="71">
        <v>0</v>
      </c>
      <c r="E8" s="71">
        <v>0</v>
      </c>
      <c r="F8" s="71">
        <v>10</v>
      </c>
      <c r="G8" s="71">
        <v>2</v>
      </c>
      <c r="H8" s="71">
        <v>0</v>
      </c>
      <c r="I8" s="71">
        <v>25</v>
      </c>
      <c r="J8" s="71">
        <v>0</v>
      </c>
      <c r="K8" s="71">
        <v>0</v>
      </c>
      <c r="L8" s="71">
        <v>105</v>
      </c>
      <c r="M8" s="72">
        <v>17</v>
      </c>
      <c r="N8" s="73">
        <f t="shared" si="0"/>
        <v>159</v>
      </c>
      <c r="O8" s="230"/>
    </row>
    <row r="9" spans="1:16" ht="16.5" customHeight="1" x14ac:dyDescent="0.2">
      <c r="A9" s="239"/>
      <c r="B9" s="74" t="s">
        <v>25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6">
        <v>0</v>
      </c>
      <c r="N9" s="77">
        <f t="shared" si="0"/>
        <v>0</v>
      </c>
      <c r="O9" s="240"/>
    </row>
    <row r="10" spans="1:16" ht="16.5" customHeight="1" x14ac:dyDescent="0.2">
      <c r="A10" s="237" t="s">
        <v>36</v>
      </c>
      <c r="B10" s="66" t="s">
        <v>31</v>
      </c>
      <c r="C10" s="67">
        <v>0</v>
      </c>
      <c r="D10" s="67">
        <v>0</v>
      </c>
      <c r="E10" s="67">
        <v>0</v>
      </c>
      <c r="F10" s="67">
        <v>16</v>
      </c>
      <c r="G10" s="67">
        <v>1</v>
      </c>
      <c r="H10" s="67">
        <v>2</v>
      </c>
      <c r="I10" s="67">
        <v>35</v>
      </c>
      <c r="J10" s="67">
        <v>0</v>
      </c>
      <c r="K10" s="67">
        <v>1</v>
      </c>
      <c r="L10" s="67">
        <v>124</v>
      </c>
      <c r="M10" s="68">
        <v>2</v>
      </c>
      <c r="N10" s="69">
        <f t="shared" si="0"/>
        <v>181</v>
      </c>
      <c r="O10" s="229">
        <v>12</v>
      </c>
    </row>
    <row r="11" spans="1:16" ht="16.5" customHeight="1" x14ac:dyDescent="0.2">
      <c r="A11" s="238"/>
      <c r="B11" s="70" t="s">
        <v>32</v>
      </c>
      <c r="C11" s="71">
        <v>0</v>
      </c>
      <c r="D11" s="71">
        <v>0</v>
      </c>
      <c r="E11" s="71">
        <v>0</v>
      </c>
      <c r="F11" s="71">
        <v>15</v>
      </c>
      <c r="G11" s="71">
        <v>1</v>
      </c>
      <c r="H11" s="71">
        <v>2</v>
      </c>
      <c r="I11" s="71">
        <v>33</v>
      </c>
      <c r="J11" s="71">
        <v>0</v>
      </c>
      <c r="K11" s="71">
        <v>0</v>
      </c>
      <c r="L11" s="71">
        <v>118</v>
      </c>
      <c r="M11" s="72">
        <v>0</v>
      </c>
      <c r="N11" s="73">
        <f t="shared" si="0"/>
        <v>169</v>
      </c>
      <c r="O11" s="230"/>
    </row>
    <row r="12" spans="1:16" ht="16.5" customHeight="1" x14ac:dyDescent="0.2">
      <c r="A12" s="239"/>
      <c r="B12" s="74" t="s">
        <v>25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6">
        <v>0</v>
      </c>
      <c r="N12" s="77">
        <f t="shared" si="0"/>
        <v>0</v>
      </c>
      <c r="O12" s="240"/>
    </row>
    <row r="13" spans="1:16" ht="16.5" customHeight="1" x14ac:dyDescent="0.2">
      <c r="A13" s="237" t="s">
        <v>37</v>
      </c>
      <c r="B13" s="66" t="s">
        <v>31</v>
      </c>
      <c r="C13" s="67">
        <v>1</v>
      </c>
      <c r="D13" s="67">
        <v>0</v>
      </c>
      <c r="E13" s="67">
        <v>0</v>
      </c>
      <c r="F13" s="67">
        <v>13</v>
      </c>
      <c r="G13" s="67">
        <v>2</v>
      </c>
      <c r="H13" s="67">
        <v>3</v>
      </c>
      <c r="I13" s="67">
        <v>33</v>
      </c>
      <c r="J13" s="67">
        <v>1</v>
      </c>
      <c r="K13" s="67">
        <v>2</v>
      </c>
      <c r="L13" s="67">
        <v>117</v>
      </c>
      <c r="M13" s="68">
        <v>10</v>
      </c>
      <c r="N13" s="69">
        <f t="shared" si="0"/>
        <v>182</v>
      </c>
      <c r="O13" s="229">
        <v>18</v>
      </c>
    </row>
    <row r="14" spans="1:16" ht="16.5" customHeight="1" x14ac:dyDescent="0.2">
      <c r="A14" s="238"/>
      <c r="B14" s="70" t="s">
        <v>32</v>
      </c>
      <c r="C14" s="71">
        <v>0</v>
      </c>
      <c r="D14" s="71">
        <v>0</v>
      </c>
      <c r="E14" s="71">
        <v>0</v>
      </c>
      <c r="F14" s="71">
        <v>11</v>
      </c>
      <c r="G14" s="71">
        <v>1</v>
      </c>
      <c r="H14" s="71">
        <v>2</v>
      </c>
      <c r="I14" s="71">
        <v>32</v>
      </c>
      <c r="J14" s="71">
        <v>1</v>
      </c>
      <c r="K14" s="71">
        <v>1</v>
      </c>
      <c r="L14" s="71">
        <v>109</v>
      </c>
      <c r="M14" s="72">
        <v>7</v>
      </c>
      <c r="N14" s="73">
        <f t="shared" si="0"/>
        <v>164</v>
      </c>
      <c r="O14" s="230"/>
    </row>
    <row r="15" spans="1:16" ht="16.5" customHeight="1" x14ac:dyDescent="0.2">
      <c r="A15" s="239"/>
      <c r="B15" s="74" t="s">
        <v>25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6">
        <v>0</v>
      </c>
      <c r="N15" s="77">
        <f t="shared" si="0"/>
        <v>0</v>
      </c>
      <c r="O15" s="240"/>
    </row>
    <row r="16" spans="1:16" ht="16.5" customHeight="1" x14ac:dyDescent="0.2">
      <c r="A16" s="237" t="s">
        <v>38</v>
      </c>
      <c r="B16" s="66" t="s">
        <v>31</v>
      </c>
      <c r="C16" s="67">
        <v>0</v>
      </c>
      <c r="D16" s="67">
        <v>0</v>
      </c>
      <c r="E16" s="67">
        <v>1</v>
      </c>
      <c r="F16" s="67">
        <v>26</v>
      </c>
      <c r="G16" s="67">
        <v>3</v>
      </c>
      <c r="H16" s="67">
        <v>0</v>
      </c>
      <c r="I16" s="67">
        <v>31</v>
      </c>
      <c r="J16" s="67">
        <v>1</v>
      </c>
      <c r="K16" s="67">
        <v>1</v>
      </c>
      <c r="L16" s="67">
        <v>122</v>
      </c>
      <c r="M16" s="68">
        <v>17</v>
      </c>
      <c r="N16" s="69">
        <f t="shared" si="0"/>
        <v>202</v>
      </c>
      <c r="O16" s="229">
        <v>2</v>
      </c>
    </row>
    <row r="17" spans="1:15" ht="16.5" customHeight="1" x14ac:dyDescent="0.2">
      <c r="A17" s="238"/>
      <c r="B17" s="70" t="s">
        <v>32</v>
      </c>
      <c r="C17" s="71">
        <v>0</v>
      </c>
      <c r="D17" s="71">
        <v>0</v>
      </c>
      <c r="E17" s="71">
        <v>1</v>
      </c>
      <c r="F17" s="71">
        <v>23</v>
      </c>
      <c r="G17" s="71">
        <v>3</v>
      </c>
      <c r="H17" s="71">
        <v>0</v>
      </c>
      <c r="I17" s="71">
        <v>29</v>
      </c>
      <c r="J17" s="71">
        <v>1</v>
      </c>
      <c r="K17" s="71">
        <v>1</v>
      </c>
      <c r="L17" s="71">
        <v>117</v>
      </c>
      <c r="M17" s="72">
        <v>17</v>
      </c>
      <c r="N17" s="73">
        <f t="shared" si="0"/>
        <v>192</v>
      </c>
      <c r="O17" s="230"/>
    </row>
    <row r="18" spans="1:15" ht="16.5" customHeight="1" x14ac:dyDescent="0.2">
      <c r="A18" s="239"/>
      <c r="B18" s="74" t="s">
        <v>25</v>
      </c>
      <c r="C18" s="75">
        <v>0</v>
      </c>
      <c r="D18" s="75">
        <v>0</v>
      </c>
      <c r="E18" s="75">
        <v>0</v>
      </c>
      <c r="F18" s="75">
        <v>2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6">
        <v>0</v>
      </c>
      <c r="N18" s="77">
        <f t="shared" si="0"/>
        <v>2</v>
      </c>
      <c r="O18" s="240"/>
    </row>
    <row r="19" spans="1:15" ht="16.5" customHeight="1" x14ac:dyDescent="0.2">
      <c r="A19" s="237" t="s">
        <v>39</v>
      </c>
      <c r="B19" s="66" t="s">
        <v>31</v>
      </c>
      <c r="C19" s="67">
        <v>0</v>
      </c>
      <c r="D19" s="67">
        <v>0</v>
      </c>
      <c r="E19" s="67">
        <v>0</v>
      </c>
      <c r="F19" s="67">
        <v>18</v>
      </c>
      <c r="G19" s="67">
        <v>8</v>
      </c>
      <c r="H19" s="67">
        <v>0</v>
      </c>
      <c r="I19" s="67">
        <v>34</v>
      </c>
      <c r="J19" s="67">
        <v>0</v>
      </c>
      <c r="K19" s="67">
        <v>3</v>
      </c>
      <c r="L19" s="67">
        <v>153</v>
      </c>
      <c r="M19" s="68">
        <v>22</v>
      </c>
      <c r="N19" s="69">
        <f t="shared" si="0"/>
        <v>238</v>
      </c>
      <c r="O19" s="229">
        <v>15</v>
      </c>
    </row>
    <row r="20" spans="1:15" ht="16.5" customHeight="1" x14ac:dyDescent="0.2">
      <c r="A20" s="238"/>
      <c r="B20" s="70" t="s">
        <v>32</v>
      </c>
      <c r="C20" s="71">
        <v>0</v>
      </c>
      <c r="D20" s="71">
        <v>0</v>
      </c>
      <c r="E20" s="71">
        <v>0</v>
      </c>
      <c r="F20" s="71">
        <v>18</v>
      </c>
      <c r="G20" s="71">
        <v>8</v>
      </c>
      <c r="H20" s="71">
        <v>0</v>
      </c>
      <c r="I20" s="71">
        <v>29</v>
      </c>
      <c r="J20" s="71">
        <v>0</v>
      </c>
      <c r="K20" s="71">
        <v>2</v>
      </c>
      <c r="L20" s="71">
        <v>145</v>
      </c>
      <c r="M20" s="72">
        <v>21</v>
      </c>
      <c r="N20" s="73">
        <f t="shared" si="0"/>
        <v>223</v>
      </c>
      <c r="O20" s="230"/>
    </row>
    <row r="21" spans="1:15" ht="16.5" customHeight="1" x14ac:dyDescent="0.2">
      <c r="A21" s="239"/>
      <c r="B21" s="74" t="s">
        <v>25</v>
      </c>
      <c r="C21" s="75">
        <v>0</v>
      </c>
      <c r="D21" s="75">
        <v>0</v>
      </c>
      <c r="E21" s="75">
        <v>0</v>
      </c>
      <c r="F21" s="75">
        <v>0</v>
      </c>
      <c r="G21" s="75">
        <v>1</v>
      </c>
      <c r="H21" s="75">
        <v>0</v>
      </c>
      <c r="I21" s="75">
        <v>0</v>
      </c>
      <c r="J21" s="75">
        <v>0</v>
      </c>
      <c r="K21" s="75">
        <v>0</v>
      </c>
      <c r="L21" s="75">
        <v>1</v>
      </c>
      <c r="M21" s="76">
        <v>0</v>
      </c>
      <c r="N21" s="77">
        <f t="shared" si="0"/>
        <v>2</v>
      </c>
      <c r="O21" s="240"/>
    </row>
    <row r="22" spans="1:15" ht="16.5" customHeight="1" x14ac:dyDescent="0.2">
      <c r="A22" s="237" t="s">
        <v>40</v>
      </c>
      <c r="B22" s="66" t="s">
        <v>31</v>
      </c>
      <c r="C22" s="67">
        <v>0</v>
      </c>
      <c r="D22" s="67">
        <v>0</v>
      </c>
      <c r="E22" s="67">
        <v>0</v>
      </c>
      <c r="F22" s="67">
        <v>21</v>
      </c>
      <c r="G22" s="67">
        <v>2</v>
      </c>
      <c r="H22" s="67">
        <v>0</v>
      </c>
      <c r="I22" s="67">
        <v>30</v>
      </c>
      <c r="J22" s="67">
        <v>0</v>
      </c>
      <c r="K22" s="67">
        <v>0</v>
      </c>
      <c r="L22" s="67">
        <v>151</v>
      </c>
      <c r="M22" s="68">
        <v>20</v>
      </c>
      <c r="N22" s="69">
        <f t="shared" si="0"/>
        <v>224</v>
      </c>
      <c r="O22" s="229">
        <v>28</v>
      </c>
    </row>
    <row r="23" spans="1:15" ht="16.5" customHeight="1" x14ac:dyDescent="0.2">
      <c r="A23" s="238"/>
      <c r="B23" s="70" t="s">
        <v>32</v>
      </c>
      <c r="C23" s="71">
        <v>0</v>
      </c>
      <c r="D23" s="71">
        <v>0</v>
      </c>
      <c r="E23" s="71">
        <v>0</v>
      </c>
      <c r="F23" s="71">
        <v>16</v>
      </c>
      <c r="G23" s="71">
        <v>2</v>
      </c>
      <c r="H23" s="71">
        <v>0</v>
      </c>
      <c r="I23" s="71">
        <v>28</v>
      </c>
      <c r="J23" s="71">
        <v>0</v>
      </c>
      <c r="K23" s="71">
        <v>0</v>
      </c>
      <c r="L23" s="71">
        <v>134</v>
      </c>
      <c r="M23" s="72">
        <v>16</v>
      </c>
      <c r="N23" s="73">
        <f t="shared" si="0"/>
        <v>196</v>
      </c>
      <c r="O23" s="230"/>
    </row>
    <row r="24" spans="1:15" ht="16.5" customHeight="1" x14ac:dyDescent="0.2">
      <c r="A24" s="239"/>
      <c r="B24" s="74" t="s">
        <v>25</v>
      </c>
      <c r="C24" s="75">
        <v>0</v>
      </c>
      <c r="D24" s="75">
        <v>0</v>
      </c>
      <c r="E24" s="75">
        <v>0</v>
      </c>
      <c r="F24" s="75">
        <v>1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6">
        <v>0</v>
      </c>
      <c r="N24" s="77">
        <f t="shared" si="0"/>
        <v>1</v>
      </c>
      <c r="O24" s="240"/>
    </row>
    <row r="25" spans="1:15" ht="16.5" customHeight="1" x14ac:dyDescent="0.2">
      <c r="A25" s="237" t="s">
        <v>41</v>
      </c>
      <c r="B25" s="66" t="s">
        <v>31</v>
      </c>
      <c r="C25" s="67">
        <v>0</v>
      </c>
      <c r="D25" s="67">
        <v>1</v>
      </c>
      <c r="E25" s="67">
        <v>0</v>
      </c>
      <c r="F25" s="67">
        <v>12</v>
      </c>
      <c r="G25" s="67">
        <v>5</v>
      </c>
      <c r="H25" s="67">
        <v>0</v>
      </c>
      <c r="I25" s="67">
        <v>44</v>
      </c>
      <c r="J25" s="67">
        <v>1</v>
      </c>
      <c r="K25" s="67">
        <v>1</v>
      </c>
      <c r="L25" s="67">
        <v>149</v>
      </c>
      <c r="M25" s="68">
        <v>25</v>
      </c>
      <c r="N25" s="69">
        <f t="shared" si="0"/>
        <v>238</v>
      </c>
      <c r="O25" s="229">
        <v>26</v>
      </c>
    </row>
    <row r="26" spans="1:15" ht="16.5" customHeight="1" x14ac:dyDescent="0.2">
      <c r="A26" s="238"/>
      <c r="B26" s="70" t="s">
        <v>32</v>
      </c>
      <c r="C26" s="71">
        <v>0</v>
      </c>
      <c r="D26" s="71">
        <v>1</v>
      </c>
      <c r="E26" s="71">
        <v>0</v>
      </c>
      <c r="F26" s="71">
        <v>6</v>
      </c>
      <c r="G26" s="71">
        <v>3</v>
      </c>
      <c r="H26" s="71">
        <v>0</v>
      </c>
      <c r="I26" s="71">
        <v>40</v>
      </c>
      <c r="J26" s="71">
        <v>1</v>
      </c>
      <c r="K26" s="71">
        <v>1</v>
      </c>
      <c r="L26" s="71">
        <v>138</v>
      </c>
      <c r="M26" s="72">
        <v>22</v>
      </c>
      <c r="N26" s="73">
        <f t="shared" si="0"/>
        <v>212</v>
      </c>
      <c r="O26" s="230"/>
    </row>
    <row r="27" spans="1:15" ht="16.5" customHeight="1" x14ac:dyDescent="0.2">
      <c r="A27" s="239"/>
      <c r="B27" s="74" t="s">
        <v>25</v>
      </c>
      <c r="C27" s="75">
        <v>0</v>
      </c>
      <c r="D27" s="75">
        <v>0</v>
      </c>
      <c r="E27" s="75">
        <v>0</v>
      </c>
      <c r="F27" s="75">
        <v>0</v>
      </c>
      <c r="G27" s="75">
        <v>1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6">
        <v>0</v>
      </c>
      <c r="N27" s="77">
        <f t="shared" si="0"/>
        <v>1</v>
      </c>
      <c r="O27" s="240"/>
    </row>
    <row r="28" spans="1:15" ht="16.5" customHeight="1" x14ac:dyDescent="0.2">
      <c r="A28" s="237" t="s">
        <v>42</v>
      </c>
      <c r="B28" s="66" t="s">
        <v>31</v>
      </c>
      <c r="C28" s="67">
        <v>0</v>
      </c>
      <c r="D28" s="67">
        <v>0</v>
      </c>
      <c r="E28" s="67">
        <v>0</v>
      </c>
      <c r="F28" s="67">
        <v>26</v>
      </c>
      <c r="G28" s="67">
        <v>1</v>
      </c>
      <c r="H28" s="67">
        <v>2</v>
      </c>
      <c r="I28" s="67">
        <v>32</v>
      </c>
      <c r="J28" s="67">
        <v>0</v>
      </c>
      <c r="K28" s="67">
        <v>0</v>
      </c>
      <c r="L28" s="67">
        <v>156</v>
      </c>
      <c r="M28" s="68">
        <v>15</v>
      </c>
      <c r="N28" s="69">
        <f t="shared" si="0"/>
        <v>232</v>
      </c>
      <c r="O28" s="229">
        <v>21</v>
      </c>
    </row>
    <row r="29" spans="1:15" ht="16.5" customHeight="1" x14ac:dyDescent="0.2">
      <c r="A29" s="238"/>
      <c r="B29" s="70" t="s">
        <v>32</v>
      </c>
      <c r="C29" s="71">
        <v>0</v>
      </c>
      <c r="D29" s="71">
        <v>0</v>
      </c>
      <c r="E29" s="71">
        <v>0</v>
      </c>
      <c r="F29" s="71">
        <v>21</v>
      </c>
      <c r="G29" s="71">
        <v>1</v>
      </c>
      <c r="H29" s="71">
        <v>2</v>
      </c>
      <c r="I29" s="71">
        <v>31</v>
      </c>
      <c r="J29" s="71">
        <v>0</v>
      </c>
      <c r="K29" s="71">
        <v>0</v>
      </c>
      <c r="L29" s="71">
        <v>144</v>
      </c>
      <c r="M29" s="72">
        <v>12</v>
      </c>
      <c r="N29" s="73">
        <f t="shared" si="0"/>
        <v>211</v>
      </c>
      <c r="O29" s="230"/>
    </row>
    <row r="30" spans="1:15" ht="16.5" customHeight="1" x14ac:dyDescent="0.2">
      <c r="A30" s="239"/>
      <c r="B30" s="74" t="s">
        <v>25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1</v>
      </c>
      <c r="J30" s="75">
        <v>0</v>
      </c>
      <c r="K30" s="75">
        <v>0</v>
      </c>
      <c r="L30" s="75">
        <v>2</v>
      </c>
      <c r="M30" s="76">
        <v>0</v>
      </c>
      <c r="N30" s="77">
        <f t="shared" si="0"/>
        <v>3</v>
      </c>
      <c r="O30" s="240"/>
    </row>
    <row r="31" spans="1:15" ht="16.5" customHeight="1" x14ac:dyDescent="0.2">
      <c r="A31" s="237" t="s">
        <v>43</v>
      </c>
      <c r="B31" s="66" t="s">
        <v>31</v>
      </c>
      <c r="C31" s="67">
        <v>2</v>
      </c>
      <c r="D31" s="67">
        <v>0</v>
      </c>
      <c r="E31" s="67">
        <v>0</v>
      </c>
      <c r="F31" s="67">
        <v>12</v>
      </c>
      <c r="G31" s="67">
        <v>3</v>
      </c>
      <c r="H31" s="67">
        <v>0</v>
      </c>
      <c r="I31" s="67">
        <v>40</v>
      </c>
      <c r="J31" s="67">
        <v>1</v>
      </c>
      <c r="K31" s="67">
        <v>2</v>
      </c>
      <c r="L31" s="67">
        <v>143</v>
      </c>
      <c r="M31" s="68">
        <v>22</v>
      </c>
      <c r="N31" s="69">
        <f t="shared" si="0"/>
        <v>225</v>
      </c>
      <c r="O31" s="229">
        <v>18</v>
      </c>
    </row>
    <row r="32" spans="1:15" ht="16.5" customHeight="1" x14ac:dyDescent="0.2">
      <c r="A32" s="238"/>
      <c r="B32" s="70" t="s">
        <v>32</v>
      </c>
      <c r="C32" s="71">
        <v>1</v>
      </c>
      <c r="D32" s="71">
        <v>0</v>
      </c>
      <c r="E32" s="71">
        <v>0</v>
      </c>
      <c r="F32" s="71">
        <v>10</v>
      </c>
      <c r="G32" s="71">
        <v>3</v>
      </c>
      <c r="H32" s="71">
        <v>0</v>
      </c>
      <c r="I32" s="71">
        <v>38</v>
      </c>
      <c r="J32" s="71">
        <v>1</v>
      </c>
      <c r="K32" s="71">
        <v>1</v>
      </c>
      <c r="L32" s="71">
        <v>134</v>
      </c>
      <c r="M32" s="72">
        <v>19</v>
      </c>
      <c r="N32" s="73">
        <f t="shared" si="0"/>
        <v>207</v>
      </c>
      <c r="O32" s="230"/>
    </row>
    <row r="33" spans="1:19" ht="16.5" customHeight="1" x14ac:dyDescent="0.2">
      <c r="A33" s="239"/>
      <c r="B33" s="74" t="s">
        <v>25</v>
      </c>
      <c r="C33" s="75">
        <v>0</v>
      </c>
      <c r="D33" s="75">
        <v>0</v>
      </c>
      <c r="E33" s="75">
        <v>0</v>
      </c>
      <c r="F33" s="75">
        <v>1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6">
        <v>0</v>
      </c>
      <c r="N33" s="77">
        <f t="shared" si="0"/>
        <v>1</v>
      </c>
      <c r="O33" s="240"/>
    </row>
    <row r="34" spans="1:19" ht="16.5" customHeight="1" x14ac:dyDescent="0.2">
      <c r="A34" s="237" t="s">
        <v>44</v>
      </c>
      <c r="B34" s="66" t="s">
        <v>31</v>
      </c>
      <c r="C34" s="67">
        <v>0</v>
      </c>
      <c r="D34" s="67">
        <v>0</v>
      </c>
      <c r="E34" s="67">
        <v>0</v>
      </c>
      <c r="F34" s="67">
        <v>14</v>
      </c>
      <c r="G34" s="67">
        <v>2</v>
      </c>
      <c r="H34" s="67">
        <v>0</v>
      </c>
      <c r="I34" s="67">
        <v>26</v>
      </c>
      <c r="J34" s="67">
        <v>1</v>
      </c>
      <c r="K34" s="67">
        <v>0</v>
      </c>
      <c r="L34" s="67">
        <v>109</v>
      </c>
      <c r="M34" s="68">
        <v>20</v>
      </c>
      <c r="N34" s="69">
        <f t="shared" si="0"/>
        <v>172</v>
      </c>
      <c r="O34" s="229">
        <v>10</v>
      </c>
    </row>
    <row r="35" spans="1:19" ht="16.5" customHeight="1" x14ac:dyDescent="0.2">
      <c r="A35" s="238"/>
      <c r="B35" s="70" t="s">
        <v>32</v>
      </c>
      <c r="C35" s="71">
        <v>0</v>
      </c>
      <c r="D35" s="71">
        <v>0</v>
      </c>
      <c r="E35" s="71">
        <v>0</v>
      </c>
      <c r="F35" s="71">
        <v>13</v>
      </c>
      <c r="G35" s="71">
        <v>2</v>
      </c>
      <c r="H35" s="71">
        <v>0</v>
      </c>
      <c r="I35" s="71">
        <v>24</v>
      </c>
      <c r="J35" s="71">
        <v>1</v>
      </c>
      <c r="K35" s="71">
        <v>0</v>
      </c>
      <c r="L35" s="71">
        <v>104</v>
      </c>
      <c r="M35" s="72">
        <v>18</v>
      </c>
      <c r="N35" s="73">
        <f t="shared" si="0"/>
        <v>162</v>
      </c>
      <c r="O35" s="230"/>
    </row>
    <row r="36" spans="1:19" ht="16.5" customHeight="1" x14ac:dyDescent="0.2">
      <c r="A36" s="239"/>
      <c r="B36" s="74" t="s">
        <v>25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1</v>
      </c>
      <c r="J36" s="75">
        <v>0</v>
      </c>
      <c r="K36" s="75">
        <v>0</v>
      </c>
      <c r="L36" s="75">
        <v>0</v>
      </c>
      <c r="M36" s="76">
        <v>0</v>
      </c>
      <c r="N36" s="77">
        <f t="shared" si="0"/>
        <v>1</v>
      </c>
      <c r="O36" s="240"/>
      <c r="S36" s="25"/>
    </row>
    <row r="37" spans="1:19" ht="16.5" customHeight="1" x14ac:dyDescent="0.2">
      <c r="A37" s="237" t="s">
        <v>30</v>
      </c>
      <c r="B37" s="66" t="s">
        <v>31</v>
      </c>
      <c r="C37" s="67">
        <v>0</v>
      </c>
      <c r="D37" s="67">
        <v>0</v>
      </c>
      <c r="E37" s="67">
        <v>0</v>
      </c>
      <c r="F37" s="67">
        <v>22</v>
      </c>
      <c r="G37" s="67">
        <v>0</v>
      </c>
      <c r="H37" s="67">
        <v>0</v>
      </c>
      <c r="I37" s="67">
        <v>30</v>
      </c>
      <c r="J37" s="67">
        <v>0</v>
      </c>
      <c r="K37" s="67">
        <v>2</v>
      </c>
      <c r="L37" s="67">
        <v>154</v>
      </c>
      <c r="M37" s="68">
        <v>19</v>
      </c>
      <c r="N37" s="69">
        <f t="shared" si="0"/>
        <v>227</v>
      </c>
      <c r="O37" s="229">
        <v>22</v>
      </c>
    </row>
    <row r="38" spans="1:19" ht="16.5" customHeight="1" x14ac:dyDescent="0.2">
      <c r="A38" s="238"/>
      <c r="B38" s="70" t="s">
        <v>32</v>
      </c>
      <c r="C38" s="71">
        <v>0</v>
      </c>
      <c r="D38" s="71">
        <v>0</v>
      </c>
      <c r="E38" s="71">
        <v>0</v>
      </c>
      <c r="F38" s="71">
        <v>19</v>
      </c>
      <c r="G38" s="71">
        <v>0</v>
      </c>
      <c r="H38" s="71">
        <v>0</v>
      </c>
      <c r="I38" s="71">
        <v>28</v>
      </c>
      <c r="J38" s="71">
        <v>0</v>
      </c>
      <c r="K38" s="71">
        <v>2</v>
      </c>
      <c r="L38" s="71">
        <v>143</v>
      </c>
      <c r="M38" s="72">
        <v>13</v>
      </c>
      <c r="N38" s="73">
        <f t="shared" si="0"/>
        <v>205</v>
      </c>
      <c r="O38" s="230"/>
    </row>
    <row r="39" spans="1:19" ht="16.5" customHeight="1" thickBot="1" x14ac:dyDescent="0.25">
      <c r="A39" s="238"/>
      <c r="B39" s="70" t="s">
        <v>25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72">
        <v>0</v>
      </c>
      <c r="N39" s="73">
        <f t="shared" si="0"/>
        <v>0</v>
      </c>
      <c r="O39" s="230"/>
    </row>
    <row r="40" spans="1:19" ht="16.5" customHeight="1" thickTop="1" x14ac:dyDescent="0.2">
      <c r="A40" s="231" t="s">
        <v>78</v>
      </c>
      <c r="B40" s="189" t="s">
        <v>31</v>
      </c>
      <c r="C40" s="190">
        <f>C4+C7+C10+C13+C16+C19+C22+C25+C28+C31+C34+C37</f>
        <v>3</v>
      </c>
      <c r="D40" s="190">
        <f t="shared" ref="D40:M40" si="1">D4+D7+D10+D13+D16+D19+D22+D25+D28+D31+D34+D37</f>
        <v>1</v>
      </c>
      <c r="E40" s="190">
        <f t="shared" si="1"/>
        <v>2</v>
      </c>
      <c r="F40" s="190">
        <f>F4+F7+F10+F13+F16+F19+F22+F25+F28+F31+F34+F37</f>
        <v>210</v>
      </c>
      <c r="G40" s="190">
        <f>G4+G7+G10+G13+G16+G19+G22+G25+G28+G31+G34+G37</f>
        <v>32</v>
      </c>
      <c r="H40" s="190">
        <f t="shared" si="1"/>
        <v>11</v>
      </c>
      <c r="I40" s="190">
        <f>I4+I7+I10+I13+I16+I19+I22+I25+I28+I31+I34+I37</f>
        <v>386</v>
      </c>
      <c r="J40" s="190">
        <f t="shared" si="1"/>
        <v>5</v>
      </c>
      <c r="K40" s="190">
        <f t="shared" si="1"/>
        <v>14</v>
      </c>
      <c r="L40" s="190">
        <f t="shared" si="1"/>
        <v>1630</v>
      </c>
      <c r="M40" s="191">
        <f t="shared" si="1"/>
        <v>208</v>
      </c>
      <c r="N40" s="192">
        <f>N4+N7+N10+N13+N16+N19+N22+N25+N28+N31+N34+N37</f>
        <v>2502</v>
      </c>
      <c r="O40" s="234">
        <f>SUM(O4:O39)</f>
        <v>198</v>
      </c>
      <c r="P40" s="180"/>
    </row>
    <row r="41" spans="1:19" ht="16.5" customHeight="1" x14ac:dyDescent="0.2">
      <c r="A41" s="232"/>
      <c r="B41" s="181" t="s">
        <v>32</v>
      </c>
      <c r="C41" s="182">
        <f t="shared" ref="C41:N42" si="2">C5+C8+C11+C14+C17+C20+C23+C26+C29+C32+C35+C38</f>
        <v>1</v>
      </c>
      <c r="D41" s="182">
        <f t="shared" si="2"/>
        <v>1</v>
      </c>
      <c r="E41" s="182">
        <f t="shared" si="2"/>
        <v>2</v>
      </c>
      <c r="F41" s="182">
        <f>F5+F8+F11+F14+F17+F20+F23+F26+F29+F32+F35+F38</f>
        <v>175</v>
      </c>
      <c r="G41" s="182">
        <f t="shared" si="2"/>
        <v>29</v>
      </c>
      <c r="H41" s="182">
        <f t="shared" si="2"/>
        <v>8</v>
      </c>
      <c r="I41" s="182">
        <f t="shared" si="2"/>
        <v>360</v>
      </c>
      <c r="J41" s="182">
        <f t="shared" si="2"/>
        <v>5</v>
      </c>
      <c r="K41" s="182">
        <f t="shared" si="2"/>
        <v>8</v>
      </c>
      <c r="L41" s="182">
        <f t="shared" si="2"/>
        <v>1523</v>
      </c>
      <c r="M41" s="183">
        <f t="shared" si="2"/>
        <v>181</v>
      </c>
      <c r="N41" s="184">
        <f>N5+N8+N11+N14+N17+N20+N23+N26+N29+N32+N35+N38</f>
        <v>2293</v>
      </c>
      <c r="O41" s="235"/>
    </row>
    <row r="42" spans="1:19" ht="16.5" customHeight="1" x14ac:dyDescent="0.2">
      <c r="A42" s="233"/>
      <c r="B42" s="185" t="s">
        <v>25</v>
      </c>
      <c r="C42" s="186">
        <f t="shared" si="2"/>
        <v>0</v>
      </c>
      <c r="D42" s="186">
        <f t="shared" si="2"/>
        <v>0</v>
      </c>
      <c r="E42" s="186">
        <f t="shared" si="2"/>
        <v>0</v>
      </c>
      <c r="F42" s="186">
        <f t="shared" si="2"/>
        <v>4</v>
      </c>
      <c r="G42" s="186">
        <f t="shared" si="2"/>
        <v>2</v>
      </c>
      <c r="H42" s="186">
        <f t="shared" si="2"/>
        <v>0</v>
      </c>
      <c r="I42" s="186">
        <f t="shared" si="2"/>
        <v>2</v>
      </c>
      <c r="J42" s="186">
        <f t="shared" si="2"/>
        <v>1</v>
      </c>
      <c r="K42" s="186">
        <f t="shared" si="2"/>
        <v>0</v>
      </c>
      <c r="L42" s="186">
        <f t="shared" si="2"/>
        <v>3</v>
      </c>
      <c r="M42" s="187">
        <f t="shared" si="2"/>
        <v>0</v>
      </c>
      <c r="N42" s="188">
        <f t="shared" si="2"/>
        <v>12</v>
      </c>
      <c r="O42" s="236"/>
    </row>
    <row r="43" spans="1:19" ht="16.95" customHeight="1" x14ac:dyDescent="0.2">
      <c r="A43" s="33"/>
      <c r="O43" s="117" t="s">
        <v>75</v>
      </c>
    </row>
    <row r="44" spans="1:19" s="107" customFormat="1" ht="15.6" customHeight="1" x14ac:dyDescent="0.2">
      <c r="A44" s="205" t="s">
        <v>219</v>
      </c>
    </row>
  </sheetData>
  <mergeCells count="27">
    <mergeCell ref="A1:O1"/>
    <mergeCell ref="A4:A6"/>
    <mergeCell ref="A7:A9"/>
    <mergeCell ref="A22:A24"/>
    <mergeCell ref="O28:O30"/>
    <mergeCell ref="A10:A12"/>
    <mergeCell ref="A13:A15"/>
    <mergeCell ref="A16:A18"/>
    <mergeCell ref="A19:A21"/>
    <mergeCell ref="A25:A27"/>
    <mergeCell ref="A28:A30"/>
    <mergeCell ref="O16:O18"/>
    <mergeCell ref="O19:O21"/>
    <mergeCell ref="O22:O24"/>
    <mergeCell ref="O25:O27"/>
    <mergeCell ref="O4:O6"/>
    <mergeCell ref="O7:O9"/>
    <mergeCell ref="O10:O12"/>
    <mergeCell ref="O13:O15"/>
    <mergeCell ref="O31:O33"/>
    <mergeCell ref="O34:O36"/>
    <mergeCell ref="O37:O39"/>
    <mergeCell ref="A40:A42"/>
    <mergeCell ref="O40:O42"/>
    <mergeCell ref="A37:A39"/>
    <mergeCell ref="A31:A33"/>
    <mergeCell ref="A34:A3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view="pageBreakPreview" zoomScaleNormal="75" zoomScaleSheetLayoutView="100" workbookViewId="0">
      <selection activeCell="A23" sqref="A23"/>
    </sheetView>
  </sheetViews>
  <sheetFormatPr defaultColWidth="9" defaultRowHeight="13.2" x14ac:dyDescent="0.2"/>
  <cols>
    <col min="1" max="1" width="11" style="18" customWidth="1"/>
    <col min="2" max="15" width="5.5546875" style="18" customWidth="1"/>
    <col min="16" max="18" width="5.33203125" style="18" customWidth="1"/>
    <col min="19" max="16384" width="9" style="18"/>
  </cols>
  <sheetData>
    <row r="1" spans="1:23" ht="19.2" x14ac:dyDescent="0.2">
      <c r="A1" s="219" t="s">
        <v>82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23" x14ac:dyDescent="0.2">
      <c r="A2" s="80" t="s">
        <v>211</v>
      </c>
      <c r="R2" s="79" t="s">
        <v>84</v>
      </c>
    </row>
    <row r="3" spans="1:23" ht="28.95" customHeight="1" x14ac:dyDescent="0.2">
      <c r="A3" s="245" t="s">
        <v>213</v>
      </c>
      <c r="B3" s="254" t="s">
        <v>6</v>
      </c>
      <c r="C3" s="246" t="s">
        <v>138</v>
      </c>
      <c r="D3" s="246" t="s">
        <v>139</v>
      </c>
      <c r="E3" s="248" t="s">
        <v>189</v>
      </c>
      <c r="F3" s="246" t="s">
        <v>140</v>
      </c>
      <c r="G3" s="246" t="s">
        <v>141</v>
      </c>
      <c r="H3" s="248" t="s">
        <v>135</v>
      </c>
      <c r="I3" s="249" t="s">
        <v>142</v>
      </c>
      <c r="J3" s="249" t="s">
        <v>143</v>
      </c>
      <c r="K3" s="249" t="s">
        <v>49</v>
      </c>
      <c r="L3" s="249" t="s">
        <v>48</v>
      </c>
      <c r="M3" s="249" t="s">
        <v>144</v>
      </c>
      <c r="N3" s="255" t="s">
        <v>178</v>
      </c>
      <c r="O3" s="255" t="s">
        <v>179</v>
      </c>
      <c r="P3" s="258" t="s">
        <v>212</v>
      </c>
      <c r="Q3" s="258"/>
      <c r="R3" s="258"/>
    </row>
    <row r="4" spans="1:23" ht="28.95" customHeight="1" x14ac:dyDescent="0.2">
      <c r="A4" s="245"/>
      <c r="B4" s="254"/>
      <c r="C4" s="247"/>
      <c r="D4" s="247"/>
      <c r="E4" s="249"/>
      <c r="F4" s="247"/>
      <c r="G4" s="247"/>
      <c r="H4" s="249"/>
      <c r="I4" s="249"/>
      <c r="J4" s="249"/>
      <c r="K4" s="249"/>
      <c r="L4" s="249"/>
      <c r="M4" s="249"/>
      <c r="N4" s="256"/>
      <c r="O4" s="256"/>
      <c r="P4" s="258"/>
      <c r="Q4" s="258"/>
      <c r="R4" s="258"/>
    </row>
    <row r="5" spans="1:23" ht="28.95" customHeight="1" x14ac:dyDescent="0.2">
      <c r="A5" s="245"/>
      <c r="B5" s="254"/>
      <c r="C5" s="247"/>
      <c r="D5" s="247"/>
      <c r="E5" s="249"/>
      <c r="F5" s="247"/>
      <c r="G5" s="247"/>
      <c r="H5" s="249"/>
      <c r="I5" s="249"/>
      <c r="J5" s="249"/>
      <c r="K5" s="249"/>
      <c r="L5" s="249"/>
      <c r="M5" s="249"/>
      <c r="N5" s="256"/>
      <c r="O5" s="256"/>
      <c r="P5" s="258" t="s">
        <v>47</v>
      </c>
      <c r="Q5" s="258"/>
      <c r="R5" s="259" t="s">
        <v>46</v>
      </c>
    </row>
    <row r="6" spans="1:23" ht="28.95" customHeight="1" x14ac:dyDescent="0.2">
      <c r="A6" s="245"/>
      <c r="B6" s="254"/>
      <c r="C6" s="247"/>
      <c r="D6" s="247"/>
      <c r="E6" s="249"/>
      <c r="F6" s="247"/>
      <c r="G6" s="247"/>
      <c r="H6" s="249"/>
      <c r="I6" s="249"/>
      <c r="J6" s="249"/>
      <c r="K6" s="249"/>
      <c r="L6" s="249"/>
      <c r="M6" s="249"/>
      <c r="N6" s="256"/>
      <c r="O6" s="256"/>
      <c r="P6" s="258"/>
      <c r="Q6" s="258"/>
      <c r="R6" s="259"/>
    </row>
    <row r="7" spans="1:23" ht="35.4" customHeight="1" x14ac:dyDescent="0.2">
      <c r="A7" s="245"/>
      <c r="B7" s="254"/>
      <c r="C7" s="247"/>
      <c r="D7" s="247"/>
      <c r="E7" s="249"/>
      <c r="F7" s="247"/>
      <c r="G7" s="247"/>
      <c r="H7" s="249"/>
      <c r="I7" s="249"/>
      <c r="J7" s="249"/>
      <c r="K7" s="249"/>
      <c r="L7" s="249"/>
      <c r="M7" s="249"/>
      <c r="N7" s="257"/>
      <c r="O7" s="257"/>
      <c r="P7" s="193" t="s">
        <v>220</v>
      </c>
      <c r="Q7" s="193" t="s">
        <v>221</v>
      </c>
      <c r="R7" s="259"/>
      <c r="W7" s="25"/>
    </row>
    <row r="8" spans="1:23" ht="12" customHeight="1" x14ac:dyDescent="0.2">
      <c r="A8" s="237" t="s">
        <v>172</v>
      </c>
      <c r="B8" s="252">
        <f>SUM(C8:O8)</f>
        <v>13</v>
      </c>
      <c r="C8" s="243">
        <v>1</v>
      </c>
      <c r="D8" s="243">
        <v>4</v>
      </c>
      <c r="E8" s="243">
        <v>3</v>
      </c>
      <c r="F8" s="243">
        <v>0</v>
      </c>
      <c r="G8" s="243">
        <v>0</v>
      </c>
      <c r="H8" s="243">
        <v>1</v>
      </c>
      <c r="I8" s="243">
        <v>1</v>
      </c>
      <c r="J8" s="243">
        <v>0</v>
      </c>
      <c r="K8" s="243">
        <v>1</v>
      </c>
      <c r="L8" s="243">
        <v>1</v>
      </c>
      <c r="M8" s="243">
        <v>1</v>
      </c>
      <c r="N8" s="217" t="s">
        <v>180</v>
      </c>
      <c r="O8" s="217" t="s">
        <v>180</v>
      </c>
      <c r="P8" s="217">
        <v>6</v>
      </c>
      <c r="Q8" s="217">
        <v>222</v>
      </c>
      <c r="R8" s="217">
        <v>5</v>
      </c>
    </row>
    <row r="9" spans="1:23" ht="12" customHeight="1" x14ac:dyDescent="0.2">
      <c r="A9" s="238"/>
      <c r="B9" s="242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1"/>
      <c r="O9" s="241"/>
      <c r="P9" s="241"/>
      <c r="Q9" s="241"/>
      <c r="R9" s="241"/>
    </row>
    <row r="10" spans="1:23" ht="12" customHeight="1" x14ac:dyDescent="0.2">
      <c r="A10" s="238" t="s">
        <v>171</v>
      </c>
      <c r="B10" s="242">
        <f>SUM(C10:O10)</f>
        <v>13</v>
      </c>
      <c r="C10" s="244">
        <v>1</v>
      </c>
      <c r="D10" s="244">
        <v>4</v>
      </c>
      <c r="E10" s="244">
        <v>3</v>
      </c>
      <c r="F10" s="244">
        <v>0</v>
      </c>
      <c r="G10" s="244">
        <v>0</v>
      </c>
      <c r="H10" s="244">
        <v>1</v>
      </c>
      <c r="I10" s="244">
        <v>1</v>
      </c>
      <c r="J10" s="244">
        <v>0</v>
      </c>
      <c r="K10" s="244">
        <v>1</v>
      </c>
      <c r="L10" s="244">
        <v>1</v>
      </c>
      <c r="M10" s="250">
        <v>1</v>
      </c>
      <c r="N10" s="241" t="s">
        <v>180</v>
      </c>
      <c r="O10" s="241" t="s">
        <v>180</v>
      </c>
      <c r="P10" s="241">
        <v>4</v>
      </c>
      <c r="Q10" s="241">
        <v>217</v>
      </c>
      <c r="R10" s="241">
        <v>5</v>
      </c>
    </row>
    <row r="11" spans="1:23" ht="12" customHeight="1" x14ac:dyDescent="0.2">
      <c r="A11" s="238"/>
      <c r="B11" s="242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50"/>
      <c r="N11" s="241"/>
      <c r="O11" s="241"/>
      <c r="P11" s="241"/>
      <c r="Q11" s="241"/>
      <c r="R11" s="241"/>
    </row>
    <row r="12" spans="1:23" ht="12" customHeight="1" x14ac:dyDescent="0.2">
      <c r="A12" s="238" t="s">
        <v>214</v>
      </c>
      <c r="B12" s="242">
        <f>SUM(C12:O12)</f>
        <v>13</v>
      </c>
      <c r="C12" s="244">
        <v>1</v>
      </c>
      <c r="D12" s="244">
        <v>4</v>
      </c>
      <c r="E12" s="244">
        <v>3</v>
      </c>
      <c r="F12" s="244">
        <v>0</v>
      </c>
      <c r="G12" s="244">
        <v>0</v>
      </c>
      <c r="H12" s="244">
        <v>1</v>
      </c>
      <c r="I12" s="244">
        <v>1</v>
      </c>
      <c r="J12" s="244">
        <v>0</v>
      </c>
      <c r="K12" s="244">
        <v>1</v>
      </c>
      <c r="L12" s="244">
        <v>1</v>
      </c>
      <c r="M12" s="244">
        <v>1</v>
      </c>
      <c r="N12" s="241" t="s">
        <v>180</v>
      </c>
      <c r="O12" s="241" t="s">
        <v>180</v>
      </c>
      <c r="P12" s="241">
        <v>10</v>
      </c>
      <c r="Q12" s="241">
        <v>212</v>
      </c>
      <c r="R12" s="241">
        <v>7</v>
      </c>
    </row>
    <row r="13" spans="1:23" ht="12" customHeight="1" x14ac:dyDescent="0.2">
      <c r="A13" s="238"/>
      <c r="B13" s="242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1"/>
      <c r="O13" s="241"/>
      <c r="P13" s="241"/>
      <c r="Q13" s="241"/>
      <c r="R13" s="241"/>
    </row>
    <row r="14" spans="1:23" ht="12" customHeight="1" x14ac:dyDescent="0.2">
      <c r="A14" s="238" t="s">
        <v>215</v>
      </c>
      <c r="B14" s="242">
        <f>SUM(C14:O14)</f>
        <v>13</v>
      </c>
      <c r="C14" s="244">
        <v>1</v>
      </c>
      <c r="D14" s="244">
        <v>4</v>
      </c>
      <c r="E14" s="244">
        <v>3</v>
      </c>
      <c r="F14" s="244">
        <v>0</v>
      </c>
      <c r="G14" s="244">
        <v>0</v>
      </c>
      <c r="H14" s="244">
        <v>1</v>
      </c>
      <c r="I14" s="244">
        <v>1</v>
      </c>
      <c r="J14" s="244">
        <v>0</v>
      </c>
      <c r="K14" s="244">
        <v>1</v>
      </c>
      <c r="L14" s="244">
        <v>1</v>
      </c>
      <c r="M14" s="244">
        <v>1</v>
      </c>
      <c r="N14" s="241" t="s">
        <v>180</v>
      </c>
      <c r="O14" s="241" t="s">
        <v>180</v>
      </c>
      <c r="P14" s="241">
        <v>5</v>
      </c>
      <c r="Q14" s="241">
        <v>218</v>
      </c>
      <c r="R14" s="241">
        <v>7</v>
      </c>
    </row>
    <row r="15" spans="1:23" ht="12" customHeight="1" x14ac:dyDescent="0.2">
      <c r="A15" s="238"/>
      <c r="B15" s="242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1"/>
      <c r="O15" s="241"/>
      <c r="P15" s="241"/>
      <c r="Q15" s="241"/>
      <c r="R15" s="241"/>
    </row>
    <row r="16" spans="1:23" ht="12" customHeight="1" x14ac:dyDescent="0.2">
      <c r="A16" s="238" t="s">
        <v>216</v>
      </c>
      <c r="B16" s="242">
        <f>SUM(C16:O16)</f>
        <v>13</v>
      </c>
      <c r="C16" s="244">
        <v>1</v>
      </c>
      <c r="D16" s="244">
        <v>4</v>
      </c>
      <c r="E16" s="244">
        <v>3</v>
      </c>
      <c r="F16" s="244">
        <v>0</v>
      </c>
      <c r="G16" s="244">
        <v>0</v>
      </c>
      <c r="H16" s="244">
        <v>1</v>
      </c>
      <c r="I16" s="244">
        <v>1</v>
      </c>
      <c r="J16" s="244">
        <v>0</v>
      </c>
      <c r="K16" s="244">
        <v>1</v>
      </c>
      <c r="L16" s="244">
        <v>1</v>
      </c>
      <c r="M16" s="244">
        <v>1</v>
      </c>
      <c r="N16" s="241" t="s">
        <v>180</v>
      </c>
      <c r="O16" s="241" t="s">
        <v>180</v>
      </c>
      <c r="P16" s="241">
        <v>5</v>
      </c>
      <c r="Q16" s="241">
        <v>221</v>
      </c>
      <c r="R16" s="241">
        <v>7</v>
      </c>
    </row>
    <row r="17" spans="1:18" ht="12" customHeight="1" x14ac:dyDescent="0.2">
      <c r="A17" s="238"/>
      <c r="B17" s="242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1"/>
      <c r="O17" s="241"/>
      <c r="P17" s="241"/>
      <c r="Q17" s="241"/>
      <c r="R17" s="241"/>
    </row>
    <row r="18" spans="1:18" ht="12" customHeight="1" x14ac:dyDescent="0.2">
      <c r="A18" s="238" t="s">
        <v>217</v>
      </c>
      <c r="B18" s="242">
        <f>SUM(C18:O18)</f>
        <v>16</v>
      </c>
      <c r="C18" s="244">
        <v>0</v>
      </c>
      <c r="D18" s="244">
        <v>4</v>
      </c>
      <c r="E18" s="244">
        <v>3</v>
      </c>
      <c r="F18" s="244">
        <v>0</v>
      </c>
      <c r="G18" s="244">
        <v>0</v>
      </c>
      <c r="H18" s="244">
        <v>1</v>
      </c>
      <c r="I18" s="244">
        <v>1</v>
      </c>
      <c r="J18" s="244">
        <v>0</v>
      </c>
      <c r="K18" s="244">
        <v>3</v>
      </c>
      <c r="L18" s="244">
        <v>1</v>
      </c>
      <c r="M18" s="244">
        <v>1</v>
      </c>
      <c r="N18" s="241">
        <v>1</v>
      </c>
      <c r="O18" s="241">
        <v>1</v>
      </c>
      <c r="P18" s="241">
        <v>5</v>
      </c>
      <c r="Q18" s="241">
        <v>221</v>
      </c>
      <c r="R18" s="241">
        <v>7</v>
      </c>
    </row>
    <row r="19" spans="1:18" ht="12" customHeight="1" x14ac:dyDescent="0.2">
      <c r="A19" s="238"/>
      <c r="B19" s="242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1"/>
      <c r="O19" s="241"/>
      <c r="P19" s="241"/>
      <c r="Q19" s="241"/>
      <c r="R19" s="241"/>
    </row>
    <row r="20" spans="1:18" ht="12" customHeight="1" x14ac:dyDescent="0.2">
      <c r="A20" s="238" t="s">
        <v>218</v>
      </c>
      <c r="B20" s="242">
        <f>SUM(C20:O20)</f>
        <v>16</v>
      </c>
      <c r="C20" s="244">
        <v>0</v>
      </c>
      <c r="D20" s="244">
        <v>4</v>
      </c>
      <c r="E20" s="244">
        <v>3</v>
      </c>
      <c r="F20" s="244">
        <v>0</v>
      </c>
      <c r="G20" s="244">
        <v>0</v>
      </c>
      <c r="H20" s="244">
        <v>1</v>
      </c>
      <c r="I20" s="244">
        <v>1</v>
      </c>
      <c r="J20" s="244">
        <v>0</v>
      </c>
      <c r="K20" s="244">
        <v>3</v>
      </c>
      <c r="L20" s="244">
        <v>1</v>
      </c>
      <c r="M20" s="244">
        <v>1</v>
      </c>
      <c r="N20" s="241">
        <v>1</v>
      </c>
      <c r="O20" s="241">
        <v>1</v>
      </c>
      <c r="P20" s="241">
        <v>5</v>
      </c>
      <c r="Q20" s="241">
        <v>223</v>
      </c>
      <c r="R20" s="241">
        <v>6</v>
      </c>
    </row>
    <row r="21" spans="1:18" ht="12" customHeight="1" x14ac:dyDescent="0.2">
      <c r="A21" s="239"/>
      <c r="B21" s="253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18"/>
      <c r="O21" s="218"/>
      <c r="P21" s="218"/>
      <c r="Q21" s="218"/>
      <c r="R21" s="218"/>
    </row>
    <row r="22" spans="1:18" ht="15.6" customHeight="1" x14ac:dyDescent="0.2">
      <c r="R22" s="117" t="s">
        <v>75</v>
      </c>
    </row>
    <row r="23" spans="1:18" x14ac:dyDescent="0.2">
      <c r="A23" s="205" t="s">
        <v>190</v>
      </c>
    </row>
  </sheetData>
  <mergeCells count="145">
    <mergeCell ref="M3:M7"/>
    <mergeCell ref="P5:Q6"/>
    <mergeCell ref="R5:R7"/>
    <mergeCell ref="P3:R4"/>
    <mergeCell ref="K3:K7"/>
    <mergeCell ref="L3:L7"/>
    <mergeCell ref="I10:I11"/>
    <mergeCell ref="I12:I13"/>
    <mergeCell ref="K8:K9"/>
    <mergeCell ref="P8:P9"/>
    <mergeCell ref="L8:L9"/>
    <mergeCell ref="Q8:Q9"/>
    <mergeCell ref="O3:O7"/>
    <mergeCell ref="N3:N7"/>
    <mergeCell ref="N8:N9"/>
    <mergeCell ref="O8:O9"/>
    <mergeCell ref="N10:N11"/>
    <mergeCell ref="O10:O11"/>
    <mergeCell ref="N12:N13"/>
    <mergeCell ref="O12:O13"/>
    <mergeCell ref="N14:N15"/>
    <mergeCell ref="O14:O15"/>
    <mergeCell ref="B3:B7"/>
    <mergeCell ref="C3:C7"/>
    <mergeCell ref="D3:D7"/>
    <mergeCell ref="E3:E7"/>
    <mergeCell ref="J3:J7"/>
    <mergeCell ref="I3:I7"/>
    <mergeCell ref="G10:G11"/>
    <mergeCell ref="H10:H11"/>
    <mergeCell ref="G3:G7"/>
    <mergeCell ref="J10:J11"/>
    <mergeCell ref="A20:A21"/>
    <mergeCell ref="B8:B9"/>
    <mergeCell ref="C8:C9"/>
    <mergeCell ref="D8:D9"/>
    <mergeCell ref="E8:E9"/>
    <mergeCell ref="B20:B21"/>
    <mergeCell ref="C18:C19"/>
    <mergeCell ref="D18:D19"/>
    <mergeCell ref="E18:E19"/>
    <mergeCell ref="C20:C21"/>
    <mergeCell ref="D20:D21"/>
    <mergeCell ref="B18:B19"/>
    <mergeCell ref="E20:E21"/>
    <mergeCell ref="C12:C13"/>
    <mergeCell ref="A8:A9"/>
    <mergeCell ref="A14:A15"/>
    <mergeCell ref="A16:A17"/>
    <mergeCell ref="A18:A19"/>
    <mergeCell ref="B16:B17"/>
    <mergeCell ref="C16:C17"/>
    <mergeCell ref="D16:D17"/>
    <mergeCell ref="D12:D13"/>
    <mergeCell ref="D14:D15"/>
    <mergeCell ref="B14:B15"/>
    <mergeCell ref="Q20:Q21"/>
    <mergeCell ref="F20:F21"/>
    <mergeCell ref="G20:G21"/>
    <mergeCell ref="K18:K19"/>
    <mergeCell ref="H18:H19"/>
    <mergeCell ref="H20:H21"/>
    <mergeCell ref="J20:J21"/>
    <mergeCell ref="I20:I21"/>
    <mergeCell ref="J18:J19"/>
    <mergeCell ref="K20:K21"/>
    <mergeCell ref="L20:L21"/>
    <mergeCell ref="F18:F19"/>
    <mergeCell ref="M20:M21"/>
    <mergeCell ref="M18:M19"/>
    <mergeCell ref="I18:I19"/>
    <mergeCell ref="N18:N19"/>
    <mergeCell ref="O18:O19"/>
    <mergeCell ref="N20:N21"/>
    <mergeCell ref="O20:O21"/>
    <mergeCell ref="G14:G15"/>
    <mergeCell ref="H12:H13"/>
    <mergeCell ref="H14:H15"/>
    <mergeCell ref="Q14:Q15"/>
    <mergeCell ref="G18:G19"/>
    <mergeCell ref="F12:F13"/>
    <mergeCell ref="F14:F15"/>
    <mergeCell ref="Q16:Q17"/>
    <mergeCell ref="P18:P19"/>
    <mergeCell ref="Q18:Q19"/>
    <mergeCell ref="L18:L19"/>
    <mergeCell ref="F16:F17"/>
    <mergeCell ref="G16:G17"/>
    <mergeCell ref="H16:H17"/>
    <mergeCell ref="I16:I17"/>
    <mergeCell ref="J16:J17"/>
    <mergeCell ref="K16:K17"/>
    <mergeCell ref="N16:N17"/>
    <mergeCell ref="O16:O17"/>
    <mergeCell ref="I14:I15"/>
    <mergeCell ref="J12:J13"/>
    <mergeCell ref="J14:J15"/>
    <mergeCell ref="C14:C15"/>
    <mergeCell ref="R20:R21"/>
    <mergeCell ref="K10:K11"/>
    <mergeCell ref="K12:K13"/>
    <mergeCell ref="K14:K15"/>
    <mergeCell ref="L10:L11"/>
    <mergeCell ref="L12:L13"/>
    <mergeCell ref="L14:L15"/>
    <mergeCell ref="M10:M11"/>
    <mergeCell ref="M12:M13"/>
    <mergeCell ref="M14:M15"/>
    <mergeCell ref="R10:R11"/>
    <mergeCell ref="R12:R13"/>
    <mergeCell ref="R14:R15"/>
    <mergeCell ref="L16:L17"/>
    <mergeCell ref="M16:M17"/>
    <mergeCell ref="P16:P17"/>
    <mergeCell ref="P10:P11"/>
    <mergeCell ref="Q10:Q11"/>
    <mergeCell ref="P12:P13"/>
    <mergeCell ref="Q12:Q13"/>
    <mergeCell ref="R16:R17"/>
    <mergeCell ref="P14:P15"/>
    <mergeCell ref="G12:G13"/>
    <mergeCell ref="R18:R19"/>
    <mergeCell ref="P20:P21"/>
    <mergeCell ref="A1:R1"/>
    <mergeCell ref="A12:A13"/>
    <mergeCell ref="A10:A11"/>
    <mergeCell ref="B10:B11"/>
    <mergeCell ref="B12:B13"/>
    <mergeCell ref="R8:R9"/>
    <mergeCell ref="M8:M9"/>
    <mergeCell ref="E10:E11"/>
    <mergeCell ref="E12:E13"/>
    <mergeCell ref="F8:F9"/>
    <mergeCell ref="G8:G9"/>
    <mergeCell ref="H8:H9"/>
    <mergeCell ref="I8:I9"/>
    <mergeCell ref="J8:J9"/>
    <mergeCell ref="A3:A7"/>
    <mergeCell ref="F3:F7"/>
    <mergeCell ref="H3:H7"/>
    <mergeCell ref="C10:C11"/>
    <mergeCell ref="D10:D11"/>
    <mergeCell ref="F10:F11"/>
    <mergeCell ref="E16:E17"/>
    <mergeCell ref="E14:E1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"/>
  <sheetViews>
    <sheetView view="pageBreakPreview" zoomScaleNormal="75" zoomScaleSheetLayoutView="100" workbookViewId="0">
      <selection activeCell="L12" sqref="L12"/>
    </sheetView>
  </sheetViews>
  <sheetFormatPr defaultRowHeight="13.2" x14ac:dyDescent="0.2"/>
  <cols>
    <col min="1" max="1" width="11" style="33" customWidth="1"/>
    <col min="2" max="9" width="7.77734375" style="33" customWidth="1"/>
    <col min="10" max="10" width="10.109375" style="33" bestFit="1" customWidth="1"/>
    <col min="11" max="11" width="12.77734375" style="33" bestFit="1" customWidth="1"/>
    <col min="12" max="12" width="7.77734375" style="33" customWidth="1"/>
    <col min="13" max="16384" width="8.88671875" style="33"/>
  </cols>
  <sheetData>
    <row r="1" spans="1:13" ht="27" customHeight="1" x14ac:dyDescent="0.2">
      <c r="A1" s="219" t="s">
        <v>83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7.399999999999999" customHeight="1" x14ac:dyDescent="0.2">
      <c r="L2" s="79" t="s">
        <v>84</v>
      </c>
    </row>
    <row r="3" spans="1:13" ht="13.8" customHeight="1" x14ac:dyDescent="0.2">
      <c r="A3" s="217" t="s">
        <v>86</v>
      </c>
      <c r="B3" s="260" t="s">
        <v>45</v>
      </c>
      <c r="C3" s="217" t="s">
        <v>50</v>
      </c>
      <c r="D3" s="217" t="s">
        <v>51</v>
      </c>
      <c r="E3" s="217" t="s">
        <v>52</v>
      </c>
      <c r="F3" s="217" t="s">
        <v>53</v>
      </c>
      <c r="G3" s="217" t="s">
        <v>54</v>
      </c>
      <c r="H3" s="217" t="s">
        <v>55</v>
      </c>
      <c r="I3" s="194" t="s">
        <v>64</v>
      </c>
      <c r="J3" s="217" t="s">
        <v>56</v>
      </c>
      <c r="K3" s="161" t="s">
        <v>191</v>
      </c>
      <c r="L3" s="194" t="s">
        <v>57</v>
      </c>
    </row>
    <row r="4" spans="1:13" ht="14.4" customHeight="1" x14ac:dyDescent="0.2">
      <c r="A4" s="241"/>
      <c r="B4" s="261"/>
      <c r="C4" s="241"/>
      <c r="D4" s="241"/>
      <c r="E4" s="241"/>
      <c r="F4" s="241"/>
      <c r="G4" s="241"/>
      <c r="H4" s="241"/>
      <c r="I4" s="166" t="s">
        <v>92</v>
      </c>
      <c r="J4" s="241"/>
      <c r="K4" s="195" t="s">
        <v>192</v>
      </c>
      <c r="L4" s="195" t="s">
        <v>58</v>
      </c>
    </row>
    <row r="5" spans="1:13" ht="22.95" customHeight="1" x14ac:dyDescent="0.2">
      <c r="A5" s="161" t="s">
        <v>172</v>
      </c>
      <c r="B5" s="198">
        <f>SUM(C5:I5)</f>
        <v>54</v>
      </c>
      <c r="C5" s="165">
        <v>1</v>
      </c>
      <c r="D5" s="165">
        <v>3</v>
      </c>
      <c r="E5" s="165">
        <v>15</v>
      </c>
      <c r="F5" s="165">
        <v>12</v>
      </c>
      <c r="G5" s="165">
        <v>4</v>
      </c>
      <c r="H5" s="165">
        <v>18</v>
      </c>
      <c r="I5" s="165">
        <v>1</v>
      </c>
      <c r="J5" s="196">
        <v>37863</v>
      </c>
      <c r="K5" s="197">
        <f t="shared" ref="K5:K11" si="0">J5/B5</f>
        <v>701.16666666666663</v>
      </c>
      <c r="L5" s="198">
        <v>23</v>
      </c>
      <c r="M5" s="199"/>
    </row>
    <row r="6" spans="1:13" ht="22.95" customHeight="1" x14ac:dyDescent="0.2">
      <c r="A6" s="166" t="s">
        <v>171</v>
      </c>
      <c r="B6" s="49">
        <f>SUM(C6:I6)</f>
        <v>54</v>
      </c>
      <c r="C6" s="164">
        <v>1</v>
      </c>
      <c r="D6" s="164">
        <v>4</v>
      </c>
      <c r="E6" s="164">
        <v>15</v>
      </c>
      <c r="F6" s="164">
        <v>9</v>
      </c>
      <c r="G6" s="164">
        <v>6</v>
      </c>
      <c r="H6" s="164">
        <v>18</v>
      </c>
      <c r="I6" s="164">
        <v>1</v>
      </c>
      <c r="J6" s="200">
        <v>38619</v>
      </c>
      <c r="K6" s="201">
        <f>J6/B6</f>
        <v>715.16666666666663</v>
      </c>
      <c r="L6" s="49">
        <v>23</v>
      </c>
    </row>
    <row r="7" spans="1:13" ht="22.95" customHeight="1" x14ac:dyDescent="0.2">
      <c r="A7" s="166" t="s">
        <v>173</v>
      </c>
      <c r="B7" s="49">
        <f>SUM(C7:I7)</f>
        <v>57</v>
      </c>
      <c r="C7" s="164">
        <v>1</v>
      </c>
      <c r="D7" s="164">
        <v>4</v>
      </c>
      <c r="E7" s="164">
        <v>15</v>
      </c>
      <c r="F7" s="164">
        <v>13</v>
      </c>
      <c r="G7" s="164">
        <v>3</v>
      </c>
      <c r="H7" s="164">
        <v>20</v>
      </c>
      <c r="I7" s="164">
        <v>1</v>
      </c>
      <c r="J7" s="200">
        <v>39659</v>
      </c>
      <c r="K7" s="201">
        <f t="shared" si="0"/>
        <v>695.77192982456143</v>
      </c>
      <c r="L7" s="49">
        <v>22</v>
      </c>
    </row>
    <row r="8" spans="1:13" ht="22.95" customHeight="1" x14ac:dyDescent="0.2">
      <c r="A8" s="166" t="s">
        <v>174</v>
      </c>
      <c r="B8" s="49">
        <f t="shared" ref="B8:B11" si="1">SUM(C8:I8)</f>
        <v>59</v>
      </c>
      <c r="C8" s="164">
        <v>1</v>
      </c>
      <c r="D8" s="164">
        <v>4</v>
      </c>
      <c r="E8" s="164">
        <v>14</v>
      </c>
      <c r="F8" s="164">
        <v>14</v>
      </c>
      <c r="G8" s="164">
        <v>4</v>
      </c>
      <c r="H8" s="164">
        <v>21</v>
      </c>
      <c r="I8" s="164">
        <v>1</v>
      </c>
      <c r="J8" s="200">
        <v>39856</v>
      </c>
      <c r="K8" s="201">
        <f t="shared" si="0"/>
        <v>675.52542372881351</v>
      </c>
      <c r="L8" s="49">
        <v>23</v>
      </c>
    </row>
    <row r="9" spans="1:13" ht="22.95" customHeight="1" x14ac:dyDescent="0.2">
      <c r="A9" s="166" t="s">
        <v>175</v>
      </c>
      <c r="B9" s="49">
        <f t="shared" si="1"/>
        <v>62</v>
      </c>
      <c r="C9" s="164">
        <v>1</v>
      </c>
      <c r="D9" s="164">
        <v>4</v>
      </c>
      <c r="E9" s="164">
        <v>16</v>
      </c>
      <c r="F9" s="164">
        <v>12</v>
      </c>
      <c r="G9" s="164">
        <v>11</v>
      </c>
      <c r="H9" s="164">
        <v>17</v>
      </c>
      <c r="I9" s="164">
        <v>1</v>
      </c>
      <c r="J9" s="200">
        <v>40103</v>
      </c>
      <c r="K9" s="201">
        <f t="shared" si="0"/>
        <v>646.82258064516134</v>
      </c>
      <c r="L9" s="49">
        <v>23</v>
      </c>
    </row>
    <row r="10" spans="1:13" ht="22.95" customHeight="1" x14ac:dyDescent="0.2">
      <c r="A10" s="166" t="s">
        <v>176</v>
      </c>
      <c r="B10" s="49">
        <f t="shared" si="1"/>
        <v>62</v>
      </c>
      <c r="C10" s="164">
        <v>1</v>
      </c>
      <c r="D10" s="164">
        <v>4</v>
      </c>
      <c r="E10" s="164">
        <v>14</v>
      </c>
      <c r="F10" s="164">
        <v>12</v>
      </c>
      <c r="G10" s="164">
        <v>15</v>
      </c>
      <c r="H10" s="164">
        <v>14</v>
      </c>
      <c r="I10" s="164">
        <v>2</v>
      </c>
      <c r="J10" s="200">
        <v>40342</v>
      </c>
      <c r="K10" s="201">
        <f t="shared" si="0"/>
        <v>650.67741935483866</v>
      </c>
      <c r="L10" s="49">
        <v>19</v>
      </c>
    </row>
    <row r="11" spans="1:13" ht="22.95" customHeight="1" x14ac:dyDescent="0.2">
      <c r="A11" s="162" t="s">
        <v>177</v>
      </c>
      <c r="B11" s="204">
        <f t="shared" si="1"/>
        <v>64</v>
      </c>
      <c r="C11" s="167">
        <v>1</v>
      </c>
      <c r="D11" s="167">
        <v>8</v>
      </c>
      <c r="E11" s="167">
        <v>14</v>
      </c>
      <c r="F11" s="167">
        <v>9</v>
      </c>
      <c r="G11" s="167">
        <v>16</v>
      </c>
      <c r="H11" s="167">
        <v>14</v>
      </c>
      <c r="I11" s="167">
        <v>2</v>
      </c>
      <c r="J11" s="202">
        <v>40958</v>
      </c>
      <c r="K11" s="203">
        <f t="shared" si="0"/>
        <v>639.96875</v>
      </c>
      <c r="L11" s="204">
        <v>18</v>
      </c>
    </row>
    <row r="12" spans="1:13" ht="19.2" customHeight="1" x14ac:dyDescent="0.2">
      <c r="D12" s="43"/>
      <c r="L12" s="117" t="s">
        <v>75</v>
      </c>
    </row>
    <row r="13" spans="1:13" ht="18" customHeight="1" x14ac:dyDescent="0.2">
      <c r="A13" s="205"/>
    </row>
    <row r="14" spans="1:13" ht="18" customHeight="1" x14ac:dyDescent="0.2">
      <c r="A14" s="206" t="s">
        <v>193</v>
      </c>
    </row>
  </sheetData>
  <mergeCells count="10">
    <mergeCell ref="J3:J4"/>
    <mergeCell ref="A1:L1"/>
    <mergeCell ref="E3:E4"/>
    <mergeCell ref="F3:F4"/>
    <mergeCell ref="G3:G4"/>
    <mergeCell ref="H3:H4"/>
    <mergeCell ref="A3:A4"/>
    <mergeCell ref="B3:B4"/>
    <mergeCell ref="C3:C4"/>
    <mergeCell ref="D3:D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  <ignoredErrors>
    <ignoredError sqref="B5 B7:B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view="pageBreakPreview" topLeftCell="A21" zoomScaleNormal="70" zoomScaleSheetLayoutView="100" workbookViewId="0">
      <selection activeCell="J25" sqref="J25"/>
    </sheetView>
  </sheetViews>
  <sheetFormatPr defaultColWidth="9" defaultRowHeight="13.2" x14ac:dyDescent="0.2"/>
  <cols>
    <col min="1" max="1" width="12.77734375" style="81" customWidth="1"/>
    <col min="2" max="2" width="4.77734375" style="81" customWidth="1"/>
    <col min="3" max="3" width="11.77734375" style="81" customWidth="1"/>
    <col min="4" max="10" width="7.77734375" style="81" customWidth="1"/>
    <col min="11" max="11" width="0.5546875" style="81" customWidth="1"/>
    <col min="12" max="12" width="5.88671875" style="81" hidden="1" customWidth="1"/>
    <col min="13" max="13" width="8.109375" style="81" customWidth="1"/>
    <col min="14" max="16384" width="9" style="81"/>
  </cols>
  <sheetData>
    <row r="1" spans="1:17" ht="19.2" x14ac:dyDescent="0.2">
      <c r="A1" s="262" t="s">
        <v>110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7" x14ac:dyDescent="0.2">
      <c r="H2" s="82"/>
      <c r="J2" s="100" t="s">
        <v>93</v>
      </c>
    </row>
    <row r="3" spans="1:17" x14ac:dyDescent="0.2">
      <c r="A3" s="168" t="s">
        <v>145</v>
      </c>
      <c r="B3" s="263" t="s">
        <v>5</v>
      </c>
      <c r="C3" s="264"/>
      <c r="D3" s="207" t="s">
        <v>45</v>
      </c>
      <c r="E3" s="173" t="s">
        <v>59</v>
      </c>
      <c r="F3" s="168" t="s">
        <v>60</v>
      </c>
      <c r="G3" s="168" t="s">
        <v>61</v>
      </c>
      <c r="H3" s="168" t="s">
        <v>62</v>
      </c>
      <c r="I3" s="168" t="s">
        <v>63</v>
      </c>
      <c r="J3" s="168" t="s">
        <v>64</v>
      </c>
    </row>
    <row r="4" spans="1:17" ht="24.9" customHeight="1" x14ac:dyDescent="0.2">
      <c r="A4" s="265" t="s">
        <v>153</v>
      </c>
      <c r="B4" s="268" t="s">
        <v>157</v>
      </c>
      <c r="C4" s="264"/>
      <c r="D4" s="89">
        <f>SUM(E4:J4)</f>
        <v>1037</v>
      </c>
      <c r="E4" s="173">
        <v>10</v>
      </c>
      <c r="F4" s="173">
        <v>96</v>
      </c>
      <c r="G4" s="173">
        <v>704</v>
      </c>
      <c r="H4" s="173">
        <v>95</v>
      </c>
      <c r="I4" s="173">
        <v>7</v>
      </c>
      <c r="J4" s="173">
        <v>125</v>
      </c>
      <c r="Q4" s="83"/>
    </row>
    <row r="5" spans="1:17" ht="24.9" customHeight="1" x14ac:dyDescent="0.2">
      <c r="A5" s="266"/>
      <c r="B5" s="171"/>
      <c r="C5" s="84" t="s">
        <v>156</v>
      </c>
      <c r="D5" s="85">
        <f t="shared" ref="D5:D24" si="0">SUM(E5:J5)</f>
        <v>89</v>
      </c>
      <c r="E5" s="86">
        <v>0</v>
      </c>
      <c r="F5" s="86">
        <v>2</v>
      </c>
      <c r="G5" s="86">
        <v>73</v>
      </c>
      <c r="H5" s="86">
        <v>4</v>
      </c>
      <c r="I5" s="86">
        <v>1</v>
      </c>
      <c r="J5" s="86">
        <v>9</v>
      </c>
    </row>
    <row r="6" spans="1:17" ht="24.9" customHeight="1" x14ac:dyDescent="0.2">
      <c r="A6" s="267"/>
      <c r="B6" s="271" t="s">
        <v>158</v>
      </c>
      <c r="C6" s="272"/>
      <c r="D6" s="87">
        <f t="shared" si="0"/>
        <v>548</v>
      </c>
      <c r="E6" s="88">
        <v>9</v>
      </c>
      <c r="F6" s="88">
        <v>80</v>
      </c>
      <c r="G6" s="88">
        <v>341</v>
      </c>
      <c r="H6" s="88">
        <v>63</v>
      </c>
      <c r="I6" s="88">
        <v>10</v>
      </c>
      <c r="J6" s="88">
        <v>45</v>
      </c>
    </row>
    <row r="7" spans="1:17" ht="24.9" customHeight="1" x14ac:dyDescent="0.2">
      <c r="A7" s="265" t="s">
        <v>154</v>
      </c>
      <c r="B7" s="269" t="s">
        <v>157</v>
      </c>
      <c r="C7" s="270"/>
      <c r="D7" s="89">
        <f t="shared" si="0"/>
        <v>946</v>
      </c>
      <c r="E7" s="172">
        <v>1</v>
      </c>
      <c r="F7" s="169">
        <v>91</v>
      </c>
      <c r="G7" s="169">
        <v>640</v>
      </c>
      <c r="H7" s="169">
        <v>84</v>
      </c>
      <c r="I7" s="169">
        <v>10</v>
      </c>
      <c r="J7" s="169">
        <v>120</v>
      </c>
    </row>
    <row r="8" spans="1:17" ht="24.9" customHeight="1" x14ac:dyDescent="0.2">
      <c r="A8" s="266"/>
      <c r="B8" s="174"/>
      <c r="C8" s="90" t="s">
        <v>156</v>
      </c>
      <c r="D8" s="85">
        <f t="shared" si="0"/>
        <v>92</v>
      </c>
      <c r="E8" s="86">
        <v>0</v>
      </c>
      <c r="F8" s="91">
        <v>5</v>
      </c>
      <c r="G8" s="91">
        <v>75</v>
      </c>
      <c r="H8" s="91">
        <v>4</v>
      </c>
      <c r="I8" s="91">
        <v>0</v>
      </c>
      <c r="J8" s="91">
        <v>8</v>
      </c>
    </row>
    <row r="9" spans="1:17" ht="24.9" customHeight="1" x14ac:dyDescent="0.2">
      <c r="A9" s="267"/>
      <c r="B9" s="273" t="s">
        <v>158</v>
      </c>
      <c r="C9" s="272"/>
      <c r="D9" s="87">
        <f t="shared" si="0"/>
        <v>531</v>
      </c>
      <c r="E9" s="88">
        <v>3</v>
      </c>
      <c r="F9" s="170">
        <v>78</v>
      </c>
      <c r="G9" s="170">
        <v>326</v>
      </c>
      <c r="H9" s="170">
        <v>74</v>
      </c>
      <c r="I9" s="170">
        <v>10</v>
      </c>
      <c r="J9" s="170">
        <v>40</v>
      </c>
    </row>
    <row r="10" spans="1:17" ht="24.9" customHeight="1" x14ac:dyDescent="0.2">
      <c r="A10" s="265" t="s">
        <v>155</v>
      </c>
      <c r="B10" s="276" t="s">
        <v>157</v>
      </c>
      <c r="C10" s="277"/>
      <c r="D10" s="89">
        <f t="shared" si="0"/>
        <v>1114</v>
      </c>
      <c r="E10" s="172">
        <v>5</v>
      </c>
      <c r="F10" s="169">
        <v>97</v>
      </c>
      <c r="G10" s="169">
        <v>692</v>
      </c>
      <c r="H10" s="169">
        <v>123</v>
      </c>
      <c r="I10" s="169">
        <v>9</v>
      </c>
      <c r="J10" s="169">
        <v>188</v>
      </c>
    </row>
    <row r="11" spans="1:17" ht="24.9" customHeight="1" x14ac:dyDescent="0.2">
      <c r="A11" s="266"/>
      <c r="B11" s="171"/>
      <c r="C11" s="84" t="s">
        <v>156</v>
      </c>
      <c r="D11" s="85">
        <f t="shared" si="0"/>
        <v>105</v>
      </c>
      <c r="E11" s="86">
        <v>0</v>
      </c>
      <c r="F11" s="91">
        <v>3</v>
      </c>
      <c r="G11" s="91">
        <v>79</v>
      </c>
      <c r="H11" s="91">
        <v>11</v>
      </c>
      <c r="I11" s="91">
        <v>1</v>
      </c>
      <c r="J11" s="91">
        <v>11</v>
      </c>
    </row>
    <row r="12" spans="1:17" ht="24.9" customHeight="1" x14ac:dyDescent="0.2">
      <c r="A12" s="267"/>
      <c r="B12" s="274" t="s">
        <v>158</v>
      </c>
      <c r="C12" s="275"/>
      <c r="D12" s="87">
        <f>SUM(E12:J12)</f>
        <v>660</v>
      </c>
      <c r="E12" s="88">
        <v>4</v>
      </c>
      <c r="F12" s="170">
        <v>89</v>
      </c>
      <c r="G12" s="170">
        <v>384</v>
      </c>
      <c r="H12" s="170">
        <v>110</v>
      </c>
      <c r="I12" s="170">
        <v>9</v>
      </c>
      <c r="J12" s="170">
        <v>64</v>
      </c>
    </row>
    <row r="13" spans="1:17" ht="24.9" customHeight="1" x14ac:dyDescent="0.2">
      <c r="A13" s="266" t="s">
        <v>159</v>
      </c>
      <c r="B13" s="278" t="s">
        <v>132</v>
      </c>
      <c r="C13" s="277"/>
      <c r="D13" s="92">
        <f t="shared" si="0"/>
        <v>1071</v>
      </c>
      <c r="E13" s="172">
        <v>7</v>
      </c>
      <c r="F13" s="169">
        <v>108</v>
      </c>
      <c r="G13" s="169">
        <v>643</v>
      </c>
      <c r="H13" s="169">
        <v>63</v>
      </c>
      <c r="I13" s="169">
        <v>14</v>
      </c>
      <c r="J13" s="169">
        <v>236</v>
      </c>
    </row>
    <row r="14" spans="1:17" ht="24.75" customHeight="1" x14ac:dyDescent="0.2">
      <c r="A14" s="266"/>
      <c r="B14" s="93"/>
      <c r="C14" s="94" t="s">
        <v>94</v>
      </c>
      <c r="D14" s="95">
        <f t="shared" si="0"/>
        <v>103</v>
      </c>
      <c r="E14" s="96">
        <v>0</v>
      </c>
      <c r="F14" s="97">
        <v>9</v>
      </c>
      <c r="G14" s="97">
        <v>66</v>
      </c>
      <c r="H14" s="97">
        <v>4</v>
      </c>
      <c r="I14" s="97">
        <v>1</v>
      </c>
      <c r="J14" s="97">
        <v>23</v>
      </c>
    </row>
    <row r="15" spans="1:17" ht="24.9" customHeight="1" x14ac:dyDescent="0.2">
      <c r="A15" s="267"/>
      <c r="B15" s="278" t="s">
        <v>133</v>
      </c>
      <c r="C15" s="277"/>
      <c r="D15" s="87">
        <f t="shared" si="0"/>
        <v>516</v>
      </c>
      <c r="E15" s="88">
        <v>8</v>
      </c>
      <c r="F15" s="170">
        <v>85</v>
      </c>
      <c r="G15" s="170">
        <v>304</v>
      </c>
      <c r="H15" s="170">
        <v>45</v>
      </c>
      <c r="I15" s="170">
        <v>12</v>
      </c>
      <c r="J15" s="170">
        <v>62</v>
      </c>
    </row>
    <row r="16" spans="1:17" ht="24.9" customHeight="1" x14ac:dyDescent="0.2">
      <c r="A16" s="265" t="s">
        <v>160</v>
      </c>
      <c r="B16" s="263" t="s">
        <v>132</v>
      </c>
      <c r="C16" s="264"/>
      <c r="D16" s="89">
        <f t="shared" si="0"/>
        <v>868</v>
      </c>
      <c r="E16" s="172">
        <v>6</v>
      </c>
      <c r="F16" s="169">
        <v>98</v>
      </c>
      <c r="G16" s="169">
        <v>537</v>
      </c>
      <c r="H16" s="169">
        <v>43</v>
      </c>
      <c r="I16" s="169">
        <v>5</v>
      </c>
      <c r="J16" s="169">
        <v>179</v>
      </c>
    </row>
    <row r="17" spans="1:10" ht="24.9" customHeight="1" x14ac:dyDescent="0.2">
      <c r="A17" s="266"/>
      <c r="B17" s="171"/>
      <c r="C17" s="94" t="s">
        <v>94</v>
      </c>
      <c r="D17" s="95">
        <f t="shared" si="0"/>
        <v>82</v>
      </c>
      <c r="E17" s="96">
        <v>2</v>
      </c>
      <c r="F17" s="97">
        <v>7</v>
      </c>
      <c r="G17" s="97">
        <v>60</v>
      </c>
      <c r="H17" s="97">
        <v>4</v>
      </c>
      <c r="I17" s="97">
        <v>0</v>
      </c>
      <c r="J17" s="97">
        <v>9</v>
      </c>
    </row>
    <row r="18" spans="1:10" ht="24.9" customHeight="1" x14ac:dyDescent="0.2">
      <c r="A18" s="267"/>
      <c r="B18" s="279" t="s">
        <v>133</v>
      </c>
      <c r="C18" s="280"/>
      <c r="D18" s="87">
        <f t="shared" si="0"/>
        <v>453</v>
      </c>
      <c r="E18" s="88">
        <v>5</v>
      </c>
      <c r="F18" s="170">
        <v>73</v>
      </c>
      <c r="G18" s="170">
        <v>254</v>
      </c>
      <c r="H18" s="170">
        <v>64</v>
      </c>
      <c r="I18" s="170">
        <v>5</v>
      </c>
      <c r="J18" s="170">
        <v>52</v>
      </c>
    </row>
    <row r="19" spans="1:10" ht="24.9" customHeight="1" x14ac:dyDescent="0.2">
      <c r="A19" s="265" t="s">
        <v>161</v>
      </c>
      <c r="B19" s="278" t="s">
        <v>132</v>
      </c>
      <c r="C19" s="277"/>
      <c r="D19" s="89">
        <f>SUM(E19:J19)</f>
        <v>1003</v>
      </c>
      <c r="E19" s="172">
        <v>6</v>
      </c>
      <c r="F19" s="169">
        <v>107</v>
      </c>
      <c r="G19" s="169">
        <v>540</v>
      </c>
      <c r="H19" s="169">
        <v>135</v>
      </c>
      <c r="I19" s="169">
        <v>8</v>
      </c>
      <c r="J19" s="169">
        <v>207</v>
      </c>
    </row>
    <row r="20" spans="1:10" ht="24.9" customHeight="1" x14ac:dyDescent="0.2">
      <c r="A20" s="266"/>
      <c r="B20" s="171"/>
      <c r="C20" s="94" t="s">
        <v>94</v>
      </c>
      <c r="D20" s="95">
        <f t="shared" si="0"/>
        <v>94</v>
      </c>
      <c r="E20" s="96">
        <v>0</v>
      </c>
      <c r="F20" s="97">
        <v>8</v>
      </c>
      <c r="G20" s="97">
        <v>75</v>
      </c>
      <c r="H20" s="97">
        <v>2</v>
      </c>
      <c r="I20" s="97">
        <v>0</v>
      </c>
      <c r="J20" s="97">
        <v>9</v>
      </c>
    </row>
    <row r="21" spans="1:10" ht="24.9" customHeight="1" x14ac:dyDescent="0.2">
      <c r="A21" s="267"/>
      <c r="B21" s="279" t="s">
        <v>133</v>
      </c>
      <c r="C21" s="280"/>
      <c r="D21" s="87">
        <f t="shared" si="0"/>
        <v>464</v>
      </c>
      <c r="E21" s="88">
        <v>5</v>
      </c>
      <c r="F21" s="170">
        <v>92</v>
      </c>
      <c r="G21" s="170">
        <v>154</v>
      </c>
      <c r="H21" s="170">
        <v>137</v>
      </c>
      <c r="I21" s="170">
        <v>9</v>
      </c>
      <c r="J21" s="170">
        <v>67</v>
      </c>
    </row>
    <row r="22" spans="1:10" ht="24.9" customHeight="1" x14ac:dyDescent="0.2">
      <c r="A22" s="265" t="s">
        <v>162</v>
      </c>
      <c r="B22" s="263" t="s">
        <v>132</v>
      </c>
      <c r="C22" s="264"/>
      <c r="D22" s="89">
        <f t="shared" si="0"/>
        <v>1388</v>
      </c>
      <c r="E22" s="172">
        <v>10</v>
      </c>
      <c r="F22" s="169">
        <v>183</v>
      </c>
      <c r="G22" s="169">
        <v>797</v>
      </c>
      <c r="H22" s="169">
        <v>97</v>
      </c>
      <c r="I22" s="169">
        <v>16</v>
      </c>
      <c r="J22" s="169">
        <v>285</v>
      </c>
    </row>
    <row r="23" spans="1:10" ht="24.9" customHeight="1" x14ac:dyDescent="0.2">
      <c r="A23" s="266"/>
      <c r="B23" s="171"/>
      <c r="C23" s="94" t="s">
        <v>94</v>
      </c>
      <c r="D23" s="95">
        <f t="shared" si="0"/>
        <v>108</v>
      </c>
      <c r="E23" s="96">
        <v>1</v>
      </c>
      <c r="F23" s="97">
        <v>9</v>
      </c>
      <c r="G23" s="97">
        <v>79</v>
      </c>
      <c r="H23" s="97">
        <v>6</v>
      </c>
      <c r="I23" s="97">
        <v>0</v>
      </c>
      <c r="J23" s="97">
        <v>13</v>
      </c>
    </row>
    <row r="24" spans="1:10" ht="24.9" customHeight="1" x14ac:dyDescent="0.2">
      <c r="A24" s="267"/>
      <c r="B24" s="279" t="s">
        <v>133</v>
      </c>
      <c r="C24" s="280"/>
      <c r="D24" s="87">
        <f t="shared" si="0"/>
        <v>599</v>
      </c>
      <c r="E24" s="88">
        <v>6</v>
      </c>
      <c r="F24" s="170">
        <v>153</v>
      </c>
      <c r="G24" s="170">
        <v>283</v>
      </c>
      <c r="H24" s="170">
        <v>49</v>
      </c>
      <c r="I24" s="170">
        <v>9</v>
      </c>
      <c r="J24" s="170">
        <v>99</v>
      </c>
    </row>
    <row r="25" spans="1:10" ht="18.600000000000001" customHeight="1" x14ac:dyDescent="0.2">
      <c r="I25" s="82"/>
      <c r="J25" s="98" t="s">
        <v>136</v>
      </c>
    </row>
    <row r="26" spans="1:10" s="99" customFormat="1" ht="18" customHeight="1" x14ac:dyDescent="0.15">
      <c r="A26" s="294" t="s">
        <v>95</v>
      </c>
      <c r="B26" s="99" t="s">
        <v>96</v>
      </c>
      <c r="I26" s="100"/>
      <c r="J26" s="100"/>
    </row>
    <row r="27" spans="1:10" s="99" customFormat="1" ht="18" customHeight="1" x14ac:dyDescent="0.15">
      <c r="A27" s="101" t="s">
        <v>97</v>
      </c>
      <c r="B27" s="102" t="s">
        <v>98</v>
      </c>
    </row>
    <row r="28" spans="1:10" s="99" customFormat="1" ht="18" customHeight="1" x14ac:dyDescent="0.15">
      <c r="A28" s="101" t="s">
        <v>99</v>
      </c>
      <c r="B28" s="103" t="s">
        <v>100</v>
      </c>
    </row>
    <row r="29" spans="1:10" s="99" customFormat="1" ht="18" customHeight="1" x14ac:dyDescent="0.15">
      <c r="A29" s="101" t="s">
        <v>101</v>
      </c>
      <c r="B29" s="103" t="s">
        <v>102</v>
      </c>
    </row>
    <row r="30" spans="1:10" s="99" customFormat="1" ht="18" customHeight="1" x14ac:dyDescent="0.15">
      <c r="A30" s="101" t="s">
        <v>103</v>
      </c>
      <c r="B30" s="103" t="s">
        <v>104</v>
      </c>
    </row>
    <row r="31" spans="1:10" s="99" customFormat="1" ht="18" customHeight="1" x14ac:dyDescent="0.15">
      <c r="A31" s="101" t="s">
        <v>105</v>
      </c>
      <c r="B31" s="103" t="s">
        <v>106</v>
      </c>
    </row>
    <row r="32" spans="1:10" s="99" customFormat="1" ht="18" customHeight="1" x14ac:dyDescent="0.15">
      <c r="A32" s="101" t="s">
        <v>107</v>
      </c>
      <c r="B32" s="103" t="s">
        <v>108</v>
      </c>
    </row>
    <row r="33" spans="1:2" s="99" customFormat="1" ht="18" customHeight="1" x14ac:dyDescent="0.15">
      <c r="A33" s="101" t="s">
        <v>109</v>
      </c>
      <c r="B33" s="102" t="s">
        <v>194</v>
      </c>
    </row>
    <row r="34" spans="1:2" ht="15.6" customHeight="1" x14ac:dyDescent="0.2">
      <c r="A34" s="104"/>
      <c r="B34" s="103" t="s">
        <v>195</v>
      </c>
    </row>
    <row r="35" spans="1:2" x14ac:dyDescent="0.2">
      <c r="A35" s="104"/>
    </row>
  </sheetData>
  <mergeCells count="23">
    <mergeCell ref="A22:A24"/>
    <mergeCell ref="B13:C13"/>
    <mergeCell ref="B15:C15"/>
    <mergeCell ref="B16:C16"/>
    <mergeCell ref="B18:C18"/>
    <mergeCell ref="B19:C19"/>
    <mergeCell ref="B21:C21"/>
    <mergeCell ref="A13:A15"/>
    <mergeCell ref="A16:A18"/>
    <mergeCell ref="A19:A21"/>
    <mergeCell ref="B22:C22"/>
    <mergeCell ref="B24:C24"/>
    <mergeCell ref="A1:J1"/>
    <mergeCell ref="B3:C3"/>
    <mergeCell ref="A4:A6"/>
    <mergeCell ref="A7:A9"/>
    <mergeCell ref="A10:A12"/>
    <mergeCell ref="B4:C4"/>
    <mergeCell ref="B7:C7"/>
    <mergeCell ref="B6:C6"/>
    <mergeCell ref="B9:C9"/>
    <mergeCell ref="B12:C12"/>
    <mergeCell ref="B10:C1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view="pageBreakPreview" topLeftCell="A13" zoomScaleNormal="70" zoomScaleSheetLayoutView="100" workbookViewId="0">
      <selection activeCell="A19" sqref="A19:XFD26"/>
    </sheetView>
  </sheetViews>
  <sheetFormatPr defaultColWidth="9" defaultRowHeight="13.2" x14ac:dyDescent="0.2"/>
  <cols>
    <col min="1" max="1" width="13.21875" style="18" customWidth="1"/>
    <col min="2" max="2" width="6.109375" style="18" customWidth="1"/>
    <col min="3" max="16384" width="9" style="18"/>
  </cols>
  <sheetData>
    <row r="1" spans="1:16" ht="28.2" customHeight="1" x14ac:dyDescent="0.2">
      <c r="A1" s="281" t="s">
        <v>222</v>
      </c>
      <c r="B1" s="281"/>
      <c r="C1" s="281"/>
      <c r="D1" s="281"/>
      <c r="E1" s="281"/>
      <c r="F1" s="281"/>
      <c r="G1" s="281"/>
      <c r="H1" s="281"/>
      <c r="I1" s="281"/>
    </row>
    <row r="2" spans="1:16" x14ac:dyDescent="0.2">
      <c r="I2" s="79" t="s">
        <v>111</v>
      </c>
    </row>
    <row r="3" spans="1:16" ht="17.25" customHeight="1" x14ac:dyDescent="0.2">
      <c r="A3" s="78" t="s">
        <v>145</v>
      </c>
      <c r="B3" s="78" t="s">
        <v>87</v>
      </c>
      <c r="C3" s="105" t="s">
        <v>45</v>
      </c>
      <c r="D3" s="78" t="s">
        <v>59</v>
      </c>
      <c r="E3" s="78" t="s">
        <v>65</v>
      </c>
      <c r="F3" s="78" t="s">
        <v>61</v>
      </c>
      <c r="G3" s="78" t="s">
        <v>62</v>
      </c>
      <c r="H3" s="78" t="s">
        <v>63</v>
      </c>
      <c r="I3" s="78" t="s">
        <v>64</v>
      </c>
    </row>
    <row r="4" spans="1:16" ht="22.95" customHeight="1" x14ac:dyDescent="0.2">
      <c r="A4" s="237" t="s">
        <v>164</v>
      </c>
      <c r="B4" s="111" t="s">
        <v>45</v>
      </c>
      <c r="C4" s="112">
        <f>SUM(D4:I4)</f>
        <v>374</v>
      </c>
      <c r="D4" s="113">
        <v>8</v>
      </c>
      <c r="E4" s="113">
        <v>78</v>
      </c>
      <c r="F4" s="113">
        <v>231</v>
      </c>
      <c r="G4" s="113">
        <v>21</v>
      </c>
      <c r="H4" s="113">
        <v>5</v>
      </c>
      <c r="I4" s="113">
        <v>31</v>
      </c>
    </row>
    <row r="5" spans="1:16" ht="22.95" customHeight="1" x14ac:dyDescent="0.2">
      <c r="A5" s="239"/>
      <c r="B5" s="108" t="s">
        <v>163</v>
      </c>
      <c r="C5" s="109">
        <f>SUM(D5:I5)</f>
        <v>38</v>
      </c>
      <c r="D5" s="110">
        <v>1</v>
      </c>
      <c r="E5" s="110">
        <v>5</v>
      </c>
      <c r="F5" s="110">
        <v>27</v>
      </c>
      <c r="G5" s="212" t="s">
        <v>223</v>
      </c>
      <c r="H5" s="110">
        <v>2</v>
      </c>
      <c r="I5" s="110">
        <v>3</v>
      </c>
    </row>
    <row r="6" spans="1:16" ht="22.95" customHeight="1" x14ac:dyDescent="0.2">
      <c r="A6" s="237" t="s">
        <v>165</v>
      </c>
      <c r="B6" s="111" t="s">
        <v>45</v>
      </c>
      <c r="C6" s="112">
        <f t="shared" ref="C6:C17" si="0">SUM(D6:I6)</f>
        <v>396</v>
      </c>
      <c r="D6" s="113">
        <v>3</v>
      </c>
      <c r="E6" s="113">
        <v>76</v>
      </c>
      <c r="F6" s="113">
        <v>247</v>
      </c>
      <c r="G6" s="113">
        <v>26</v>
      </c>
      <c r="H6" s="113">
        <v>9</v>
      </c>
      <c r="I6" s="113">
        <v>35</v>
      </c>
    </row>
    <row r="7" spans="1:16" ht="22.95" customHeight="1" x14ac:dyDescent="0.2">
      <c r="A7" s="239"/>
      <c r="B7" s="108" t="s">
        <v>163</v>
      </c>
      <c r="C7" s="109">
        <f>SUM(D7:I7)</f>
        <v>82</v>
      </c>
      <c r="D7" s="212" t="s">
        <v>223</v>
      </c>
      <c r="E7" s="110">
        <v>3</v>
      </c>
      <c r="F7" s="110">
        <v>65</v>
      </c>
      <c r="G7" s="110">
        <v>4</v>
      </c>
      <c r="H7" s="212" t="s">
        <v>223</v>
      </c>
      <c r="I7" s="110">
        <v>10</v>
      </c>
    </row>
    <row r="8" spans="1:16" ht="22.95" customHeight="1" x14ac:dyDescent="0.2">
      <c r="A8" s="237" t="s">
        <v>166</v>
      </c>
      <c r="B8" s="111" t="s">
        <v>45</v>
      </c>
      <c r="C8" s="112">
        <f t="shared" si="0"/>
        <v>395</v>
      </c>
      <c r="D8" s="114">
        <v>6</v>
      </c>
      <c r="E8" s="113">
        <v>92</v>
      </c>
      <c r="F8" s="113">
        <v>208</v>
      </c>
      <c r="G8" s="113">
        <v>33</v>
      </c>
      <c r="H8" s="113">
        <v>7</v>
      </c>
      <c r="I8" s="113">
        <v>49</v>
      </c>
      <c r="K8" s="25"/>
    </row>
    <row r="9" spans="1:16" ht="22.95" customHeight="1" x14ac:dyDescent="0.2">
      <c r="A9" s="239"/>
      <c r="B9" s="108" t="s">
        <v>163</v>
      </c>
      <c r="C9" s="109">
        <f t="shared" si="0"/>
        <v>51</v>
      </c>
      <c r="D9" s="212" t="s">
        <v>223</v>
      </c>
      <c r="E9" s="110">
        <v>11</v>
      </c>
      <c r="F9" s="110">
        <v>28</v>
      </c>
      <c r="G9" s="110">
        <v>3</v>
      </c>
      <c r="H9" s="110">
        <v>3</v>
      </c>
      <c r="I9" s="110">
        <v>6</v>
      </c>
      <c r="K9" s="25"/>
    </row>
    <row r="10" spans="1:16" ht="22.95" customHeight="1" x14ac:dyDescent="0.2">
      <c r="A10" s="239" t="s">
        <v>167</v>
      </c>
      <c r="B10" s="208" t="s">
        <v>45</v>
      </c>
      <c r="C10" s="209">
        <f t="shared" si="0"/>
        <v>381</v>
      </c>
      <c r="D10" s="210">
        <v>13</v>
      </c>
      <c r="E10" s="210">
        <v>86</v>
      </c>
      <c r="F10" s="210">
        <v>189</v>
      </c>
      <c r="G10" s="210">
        <v>24</v>
      </c>
      <c r="H10" s="210">
        <v>12</v>
      </c>
      <c r="I10" s="210">
        <v>57</v>
      </c>
      <c r="J10" s="62"/>
    </row>
    <row r="11" spans="1:16" ht="22.95" customHeight="1" x14ac:dyDescent="0.2">
      <c r="A11" s="245"/>
      <c r="B11" s="108" t="s">
        <v>66</v>
      </c>
      <c r="C11" s="109">
        <f t="shared" si="0"/>
        <v>79</v>
      </c>
      <c r="D11" s="115">
        <v>2</v>
      </c>
      <c r="E11" s="115">
        <v>19</v>
      </c>
      <c r="F11" s="115">
        <v>37</v>
      </c>
      <c r="G11" s="115">
        <v>2</v>
      </c>
      <c r="H11" s="115">
        <v>1</v>
      </c>
      <c r="I11" s="115">
        <v>18</v>
      </c>
      <c r="P11" s="25"/>
    </row>
    <row r="12" spans="1:16" ht="22.95" customHeight="1" x14ac:dyDescent="0.2">
      <c r="A12" s="245" t="s">
        <v>168</v>
      </c>
      <c r="B12" s="111" t="s">
        <v>45</v>
      </c>
      <c r="C12" s="112">
        <f t="shared" si="0"/>
        <v>324</v>
      </c>
      <c r="D12" s="106">
        <v>6</v>
      </c>
      <c r="E12" s="106">
        <v>78</v>
      </c>
      <c r="F12" s="106">
        <v>159</v>
      </c>
      <c r="G12" s="106">
        <v>27</v>
      </c>
      <c r="H12" s="106">
        <v>5</v>
      </c>
      <c r="I12" s="106">
        <v>49</v>
      </c>
    </row>
    <row r="13" spans="1:16" ht="22.95" customHeight="1" x14ac:dyDescent="0.2">
      <c r="A13" s="245"/>
      <c r="B13" s="108" t="s">
        <v>66</v>
      </c>
      <c r="C13" s="109">
        <f t="shared" si="0"/>
        <v>47</v>
      </c>
      <c r="D13" s="211" t="s">
        <v>223</v>
      </c>
      <c r="E13" s="115">
        <v>9</v>
      </c>
      <c r="F13" s="115">
        <v>22</v>
      </c>
      <c r="G13" s="211" t="s">
        <v>223</v>
      </c>
      <c r="H13" s="211" t="s">
        <v>223</v>
      </c>
      <c r="I13" s="115">
        <v>16</v>
      </c>
    </row>
    <row r="14" spans="1:16" ht="22.95" customHeight="1" x14ac:dyDescent="0.2">
      <c r="A14" s="245" t="s">
        <v>169</v>
      </c>
      <c r="B14" s="111" t="s">
        <v>45</v>
      </c>
      <c r="C14" s="112">
        <f>SUM(D14:I14)</f>
        <v>328</v>
      </c>
      <c r="D14" s="106">
        <v>5</v>
      </c>
      <c r="E14" s="106">
        <v>86</v>
      </c>
      <c r="F14" s="106">
        <v>120</v>
      </c>
      <c r="G14" s="106">
        <v>45</v>
      </c>
      <c r="H14" s="106">
        <v>7</v>
      </c>
      <c r="I14" s="106">
        <v>65</v>
      </c>
    </row>
    <row r="15" spans="1:16" ht="22.95" customHeight="1" x14ac:dyDescent="0.2">
      <c r="A15" s="245"/>
      <c r="B15" s="108" t="s">
        <v>66</v>
      </c>
      <c r="C15" s="109">
        <f t="shared" si="0"/>
        <v>51</v>
      </c>
      <c r="D15" s="211" t="s">
        <v>223</v>
      </c>
      <c r="E15" s="211">
        <v>7</v>
      </c>
      <c r="F15" s="211">
        <v>21</v>
      </c>
      <c r="G15" s="211" t="s">
        <v>223</v>
      </c>
      <c r="H15" s="211">
        <v>1</v>
      </c>
      <c r="I15" s="115">
        <v>22</v>
      </c>
    </row>
    <row r="16" spans="1:16" ht="22.95" customHeight="1" x14ac:dyDescent="0.2">
      <c r="A16" s="245" t="s">
        <v>170</v>
      </c>
      <c r="B16" s="111" t="s">
        <v>45</v>
      </c>
      <c r="C16" s="112">
        <f t="shared" si="0"/>
        <v>486</v>
      </c>
      <c r="D16" s="213">
        <v>6</v>
      </c>
      <c r="E16" s="213">
        <v>157</v>
      </c>
      <c r="F16" s="213">
        <v>181</v>
      </c>
      <c r="G16" s="213">
        <v>41</v>
      </c>
      <c r="H16" s="213">
        <v>8</v>
      </c>
      <c r="I16" s="106">
        <v>93</v>
      </c>
      <c r="M16" s="25"/>
    </row>
    <row r="17" spans="1:9" ht="22.95" customHeight="1" x14ac:dyDescent="0.2">
      <c r="A17" s="245"/>
      <c r="B17" s="108" t="s">
        <v>66</v>
      </c>
      <c r="C17" s="109">
        <f t="shared" si="0"/>
        <v>62</v>
      </c>
      <c r="D17" s="214" t="s">
        <v>223</v>
      </c>
      <c r="E17" s="214">
        <v>8</v>
      </c>
      <c r="F17" s="214">
        <v>43</v>
      </c>
      <c r="G17" s="214" t="s">
        <v>223</v>
      </c>
      <c r="H17" s="214" t="s">
        <v>223</v>
      </c>
      <c r="I17" s="116">
        <v>11</v>
      </c>
    </row>
    <row r="18" spans="1:9" ht="19.2" customHeight="1" x14ac:dyDescent="0.2">
      <c r="C18" s="25"/>
      <c r="I18" s="117" t="s">
        <v>187</v>
      </c>
    </row>
    <row r="19" spans="1:9" ht="18" customHeight="1" x14ac:dyDescent="0.2">
      <c r="A19" s="80" t="s">
        <v>183</v>
      </c>
      <c r="B19" s="80"/>
      <c r="C19" s="295"/>
      <c r="D19" s="80"/>
      <c r="E19" s="80"/>
      <c r="F19" s="80"/>
      <c r="I19" s="19"/>
    </row>
    <row r="20" spans="1:9" ht="18" customHeight="1" x14ac:dyDescent="0.2">
      <c r="A20" s="296" t="s">
        <v>112</v>
      </c>
      <c r="B20" s="297" t="s">
        <v>113</v>
      </c>
      <c r="C20" s="80"/>
      <c r="D20" s="80"/>
      <c r="E20" s="80"/>
      <c r="F20" s="80"/>
    </row>
    <row r="21" spans="1:9" ht="18" customHeight="1" x14ac:dyDescent="0.2">
      <c r="A21" s="296" t="s">
        <v>97</v>
      </c>
      <c r="B21" s="297" t="s">
        <v>98</v>
      </c>
      <c r="C21" s="80"/>
      <c r="D21" s="80"/>
      <c r="E21" s="80"/>
      <c r="F21" s="80"/>
    </row>
    <row r="22" spans="1:9" ht="18" customHeight="1" x14ac:dyDescent="0.2">
      <c r="A22" s="296" t="s">
        <v>99</v>
      </c>
      <c r="B22" s="205" t="s">
        <v>100</v>
      </c>
      <c r="C22" s="80"/>
      <c r="D22" s="80"/>
      <c r="E22" s="80"/>
      <c r="F22" s="80"/>
    </row>
    <row r="23" spans="1:9" ht="18" customHeight="1" x14ac:dyDescent="0.2">
      <c r="A23" s="296" t="s">
        <v>101</v>
      </c>
      <c r="B23" s="205" t="s">
        <v>102</v>
      </c>
      <c r="C23" s="80"/>
      <c r="D23" s="80"/>
      <c r="E23" s="80"/>
      <c r="F23" s="80"/>
    </row>
    <row r="24" spans="1:9" ht="18" customHeight="1" x14ac:dyDescent="0.2">
      <c r="A24" s="296" t="s">
        <v>103</v>
      </c>
      <c r="B24" s="205" t="s">
        <v>104</v>
      </c>
      <c r="C24" s="80"/>
      <c r="D24" s="80"/>
      <c r="E24" s="80"/>
      <c r="F24" s="80"/>
    </row>
    <row r="25" spans="1:9" ht="18" customHeight="1" x14ac:dyDescent="0.2">
      <c r="A25" s="296" t="s">
        <v>105</v>
      </c>
      <c r="B25" s="205" t="s">
        <v>106</v>
      </c>
      <c r="C25" s="80"/>
      <c r="D25" s="80"/>
      <c r="E25" s="80"/>
      <c r="F25" s="80"/>
    </row>
    <row r="26" spans="1:9" ht="18" customHeight="1" x14ac:dyDescent="0.2">
      <c r="A26" s="296" t="s">
        <v>107</v>
      </c>
      <c r="B26" s="205" t="s">
        <v>114</v>
      </c>
      <c r="C26" s="80"/>
      <c r="D26" s="80"/>
      <c r="E26" s="80"/>
      <c r="F26" s="80"/>
    </row>
    <row r="28" spans="1:9" x14ac:dyDescent="0.2">
      <c r="A28" s="107"/>
    </row>
    <row r="29" spans="1:9" x14ac:dyDescent="0.2">
      <c r="A29" s="107"/>
    </row>
  </sheetData>
  <mergeCells count="8">
    <mergeCell ref="A1:I1"/>
    <mergeCell ref="A10:A11"/>
    <mergeCell ref="A12:A13"/>
    <mergeCell ref="A14:A15"/>
    <mergeCell ref="A16:A17"/>
    <mergeCell ref="A4:A5"/>
    <mergeCell ref="A6:A7"/>
    <mergeCell ref="A8:A9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view="pageBreakPreview" zoomScaleNormal="75" zoomScaleSheetLayoutView="100" workbookViewId="0">
      <selection sqref="A1:H1"/>
    </sheetView>
  </sheetViews>
  <sheetFormatPr defaultRowHeight="13.2" x14ac:dyDescent="0.2"/>
  <cols>
    <col min="1" max="8" width="9.77734375" customWidth="1"/>
  </cols>
  <sheetData>
    <row r="1" spans="1:11" ht="28.2" customHeight="1" x14ac:dyDescent="0.2">
      <c r="A1" s="282" t="s">
        <v>224</v>
      </c>
      <c r="B1" s="282"/>
      <c r="C1" s="282"/>
      <c r="D1" s="282"/>
      <c r="E1" s="282"/>
      <c r="F1" s="282"/>
      <c r="G1" s="282"/>
      <c r="H1" s="282"/>
    </row>
    <row r="2" spans="1:11" ht="18" customHeight="1" x14ac:dyDescent="0.3">
      <c r="A2" s="5"/>
      <c r="B2" s="5"/>
      <c r="C2" s="5"/>
      <c r="D2" s="5"/>
      <c r="E2" s="5"/>
      <c r="F2" s="5"/>
      <c r="G2" s="3"/>
      <c r="H2" s="118" t="s">
        <v>182</v>
      </c>
    </row>
    <row r="3" spans="1:11" ht="45" customHeight="1" x14ac:dyDescent="0.2">
      <c r="A3" s="14" t="s">
        <v>87</v>
      </c>
      <c r="B3" s="17" t="s">
        <v>225</v>
      </c>
      <c r="C3" s="13" t="s">
        <v>196</v>
      </c>
      <c r="D3" s="13" t="s">
        <v>197</v>
      </c>
      <c r="E3" s="13" t="s">
        <v>198</v>
      </c>
      <c r="F3" s="13" t="s">
        <v>62</v>
      </c>
      <c r="G3" s="13" t="s">
        <v>63</v>
      </c>
      <c r="H3" s="13" t="s">
        <v>64</v>
      </c>
    </row>
    <row r="4" spans="1:11" ht="22.95" customHeight="1" x14ac:dyDescent="0.2">
      <c r="A4" s="6" t="s">
        <v>69</v>
      </c>
      <c r="B4" s="7">
        <f t="shared" ref="B4:B13" si="0">SUM(C4,D4,E4,F4,G4,H4)</f>
        <v>514</v>
      </c>
      <c r="C4" s="7">
        <v>1</v>
      </c>
      <c r="D4" s="7">
        <v>75</v>
      </c>
      <c r="E4" s="7">
        <v>322</v>
      </c>
      <c r="F4" s="7">
        <v>23</v>
      </c>
      <c r="G4" s="7">
        <v>7</v>
      </c>
      <c r="H4" s="7">
        <v>86</v>
      </c>
    </row>
    <row r="5" spans="1:11" ht="22.95" customHeight="1" x14ac:dyDescent="0.2">
      <c r="A5" s="10" t="s">
        <v>70</v>
      </c>
      <c r="B5" s="12">
        <f t="shared" si="0"/>
        <v>709</v>
      </c>
      <c r="C5" s="12">
        <v>5</v>
      </c>
      <c r="D5" s="12">
        <v>98</v>
      </c>
      <c r="E5" s="12">
        <v>479</v>
      </c>
      <c r="F5" s="12">
        <v>30</v>
      </c>
      <c r="G5" s="12">
        <v>8</v>
      </c>
      <c r="H5" s="12">
        <v>89</v>
      </c>
      <c r="I5" s="1"/>
    </row>
    <row r="6" spans="1:11" ht="22.95" customHeight="1" x14ac:dyDescent="0.2">
      <c r="A6" s="10" t="s">
        <v>67</v>
      </c>
      <c r="B6" s="12">
        <f t="shared" si="0"/>
        <v>972</v>
      </c>
      <c r="C6" s="12">
        <v>8</v>
      </c>
      <c r="D6" s="12">
        <v>146</v>
      </c>
      <c r="E6" s="12">
        <v>550</v>
      </c>
      <c r="F6" s="12">
        <v>63</v>
      </c>
      <c r="G6" s="12">
        <v>12</v>
      </c>
      <c r="H6" s="12">
        <v>193</v>
      </c>
    </row>
    <row r="7" spans="1:11" ht="22.95" customHeight="1" x14ac:dyDescent="0.2">
      <c r="A7" s="10" t="s">
        <v>68</v>
      </c>
      <c r="B7" s="12">
        <f t="shared" si="0"/>
        <v>560</v>
      </c>
      <c r="C7" s="12">
        <v>4</v>
      </c>
      <c r="D7" s="12">
        <v>69</v>
      </c>
      <c r="E7" s="12">
        <v>344</v>
      </c>
      <c r="F7" s="12">
        <v>35</v>
      </c>
      <c r="G7" s="12">
        <v>7</v>
      </c>
      <c r="H7" s="12">
        <v>101</v>
      </c>
      <c r="K7" s="2"/>
    </row>
    <row r="8" spans="1:11" ht="22.95" customHeight="1" x14ac:dyDescent="0.2">
      <c r="A8" s="10" t="s">
        <v>71</v>
      </c>
      <c r="B8" s="12">
        <f t="shared" si="0"/>
        <v>166</v>
      </c>
      <c r="C8" s="12">
        <v>0</v>
      </c>
      <c r="D8" s="12">
        <v>10</v>
      </c>
      <c r="E8" s="12">
        <v>107</v>
      </c>
      <c r="F8" s="12">
        <v>20</v>
      </c>
      <c r="G8" s="12">
        <v>6</v>
      </c>
      <c r="H8" s="12">
        <v>23</v>
      </c>
      <c r="K8" s="2"/>
    </row>
    <row r="9" spans="1:11" ht="22.95" customHeight="1" x14ac:dyDescent="0.2">
      <c r="A9" s="10" t="s">
        <v>72</v>
      </c>
      <c r="B9" s="12">
        <f t="shared" si="0"/>
        <v>68</v>
      </c>
      <c r="C9" s="12">
        <v>1</v>
      </c>
      <c r="D9" s="12">
        <v>6</v>
      </c>
      <c r="E9" s="12">
        <v>31</v>
      </c>
      <c r="F9" s="12">
        <v>6</v>
      </c>
      <c r="G9" s="12">
        <v>0</v>
      </c>
      <c r="H9" s="12">
        <v>24</v>
      </c>
    </row>
    <row r="10" spans="1:11" ht="22.95" customHeight="1" x14ac:dyDescent="0.2">
      <c r="A10" s="15" t="s">
        <v>73</v>
      </c>
      <c r="B10" s="16">
        <f t="shared" si="0"/>
        <v>303</v>
      </c>
      <c r="C10" s="16">
        <v>1</v>
      </c>
      <c r="D10" s="16">
        <v>29</v>
      </c>
      <c r="E10" s="16">
        <v>171</v>
      </c>
      <c r="F10" s="16">
        <v>24</v>
      </c>
      <c r="G10" s="16">
        <v>3</v>
      </c>
      <c r="H10" s="16">
        <v>75</v>
      </c>
    </row>
    <row r="11" spans="1:11" ht="22.95" customHeight="1" x14ac:dyDescent="0.2">
      <c r="A11" s="119" t="s">
        <v>11</v>
      </c>
      <c r="B11" s="120">
        <f t="shared" si="0"/>
        <v>108</v>
      </c>
      <c r="C11" s="120">
        <v>1</v>
      </c>
      <c r="D11" s="120">
        <v>9</v>
      </c>
      <c r="E11" s="120">
        <v>79</v>
      </c>
      <c r="F11" s="120">
        <v>6</v>
      </c>
      <c r="G11" s="120">
        <v>0</v>
      </c>
      <c r="H11" s="120">
        <v>13</v>
      </c>
    </row>
    <row r="12" spans="1:11" ht="22.95" customHeight="1" x14ac:dyDescent="0.2">
      <c r="A12" s="10" t="s">
        <v>12</v>
      </c>
      <c r="B12" s="12">
        <f t="shared" si="0"/>
        <v>64</v>
      </c>
      <c r="C12" s="12">
        <v>0</v>
      </c>
      <c r="D12" s="12">
        <v>12</v>
      </c>
      <c r="E12" s="12">
        <v>46</v>
      </c>
      <c r="F12" s="12">
        <v>3</v>
      </c>
      <c r="G12" s="12">
        <v>0</v>
      </c>
      <c r="H12" s="12">
        <v>3</v>
      </c>
    </row>
    <row r="13" spans="1:11" ht="22.95" customHeight="1" x14ac:dyDescent="0.2">
      <c r="A13" s="4" t="s">
        <v>74</v>
      </c>
      <c r="B13" s="11">
        <f t="shared" si="0"/>
        <v>142</v>
      </c>
      <c r="C13" s="11">
        <v>2</v>
      </c>
      <c r="D13" s="11">
        <v>11</v>
      </c>
      <c r="E13" s="11">
        <v>101</v>
      </c>
      <c r="F13" s="11">
        <v>8</v>
      </c>
      <c r="G13" s="11">
        <v>3</v>
      </c>
      <c r="H13" s="11">
        <v>17</v>
      </c>
    </row>
    <row r="14" spans="1:11" ht="19.8" customHeight="1" x14ac:dyDescent="0.3">
      <c r="A14" s="5"/>
      <c r="B14" s="5"/>
      <c r="C14" s="5"/>
      <c r="D14" s="5"/>
      <c r="E14" s="5"/>
      <c r="F14" s="9"/>
      <c r="G14" s="9"/>
      <c r="H14" s="298" t="s">
        <v>181</v>
      </c>
    </row>
    <row r="15" spans="1:11" ht="15" x14ac:dyDescent="0.3">
      <c r="A15" s="3"/>
      <c r="B15" s="3"/>
      <c r="C15" s="3"/>
      <c r="D15" s="3"/>
      <c r="E15" s="3"/>
      <c r="F15" s="3"/>
      <c r="G15" s="3"/>
      <c r="H15" s="3"/>
    </row>
    <row r="16" spans="1:11" ht="15" x14ac:dyDescent="0.3">
      <c r="A16" s="3"/>
      <c r="B16" s="3"/>
      <c r="C16" s="3"/>
      <c r="D16" s="3"/>
      <c r="E16" s="3"/>
      <c r="F16" s="3"/>
      <c r="G16" s="3"/>
      <c r="H16" s="3"/>
    </row>
    <row r="17" spans="1:8" ht="15" x14ac:dyDescent="0.3">
      <c r="A17" s="3"/>
      <c r="B17" s="3"/>
      <c r="C17" s="3"/>
      <c r="D17" s="3"/>
      <c r="E17" s="3"/>
      <c r="F17" s="3"/>
      <c r="G17" s="3"/>
      <c r="H17" s="3"/>
    </row>
    <row r="18" spans="1:8" ht="15" x14ac:dyDescent="0.3">
      <c r="A18" s="3"/>
      <c r="B18" s="3"/>
      <c r="C18" s="3"/>
      <c r="D18" s="3"/>
      <c r="E18" s="3"/>
      <c r="F18" s="3"/>
      <c r="G18" s="5"/>
      <c r="H18" s="3"/>
    </row>
    <row r="19" spans="1:8" ht="15" x14ac:dyDescent="0.3">
      <c r="A19" s="3"/>
      <c r="B19" s="3"/>
      <c r="C19" s="3"/>
      <c r="D19" s="3"/>
      <c r="E19" s="3"/>
      <c r="F19" s="3"/>
      <c r="G19" s="3"/>
      <c r="H19" s="3"/>
    </row>
    <row r="20" spans="1:8" ht="15" x14ac:dyDescent="0.3">
      <c r="A20" s="3"/>
      <c r="B20" s="3"/>
      <c r="C20" s="3"/>
      <c r="D20" s="3"/>
      <c r="E20" s="3"/>
      <c r="F20" s="3"/>
      <c r="G20" s="3"/>
      <c r="H20" s="3"/>
    </row>
    <row r="21" spans="1:8" ht="15" x14ac:dyDescent="0.3">
      <c r="A21" s="3"/>
      <c r="B21" s="3"/>
      <c r="C21" s="3"/>
      <c r="D21" s="3"/>
      <c r="E21" s="3"/>
      <c r="F21" s="3"/>
      <c r="G21" s="3"/>
      <c r="H21" s="3"/>
    </row>
    <row r="22" spans="1:8" ht="15" x14ac:dyDescent="0.3">
      <c r="A22" s="3"/>
      <c r="B22" s="3"/>
      <c r="C22" s="3"/>
      <c r="D22" s="3"/>
      <c r="E22" s="3"/>
      <c r="F22" s="3"/>
      <c r="G22" s="3"/>
      <c r="H22" s="3"/>
    </row>
    <row r="23" spans="1:8" ht="15" x14ac:dyDescent="0.3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8"/>
      <c r="B24" s="8"/>
      <c r="C24" s="8"/>
      <c r="D24" s="8"/>
      <c r="E24" s="8"/>
      <c r="F24" s="8"/>
      <c r="G24" s="8"/>
      <c r="H24" s="8"/>
    </row>
  </sheetData>
  <mergeCells count="1">
    <mergeCell ref="A1:H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view="pageBreakPreview" zoomScaleNormal="75" zoomScaleSheetLayoutView="100" workbookViewId="0">
      <selection activeCell="D2" sqref="D2"/>
    </sheetView>
  </sheetViews>
  <sheetFormatPr defaultRowHeight="13.2" x14ac:dyDescent="0.2"/>
  <cols>
    <col min="1" max="1" width="13.44140625" style="18" customWidth="1"/>
    <col min="2" max="5" width="7.44140625" style="18" customWidth="1"/>
    <col min="6" max="6" width="9.21875" style="18" bestFit="1" customWidth="1"/>
    <col min="7" max="7" width="9.33203125" style="18" bestFit="1" customWidth="1"/>
    <col min="8" max="8" width="9.21875" style="18" bestFit="1" customWidth="1"/>
    <col min="9" max="9" width="9.33203125" style="18" bestFit="1" customWidth="1"/>
    <col min="10" max="16384" width="8.88671875" style="18"/>
  </cols>
  <sheetData>
    <row r="1" spans="1:12" ht="27.6" customHeight="1" x14ac:dyDescent="0.2">
      <c r="A1" s="219" t="s">
        <v>116</v>
      </c>
      <c r="B1" s="219"/>
      <c r="C1" s="219"/>
      <c r="D1" s="219"/>
      <c r="E1" s="219"/>
      <c r="F1" s="219"/>
      <c r="G1" s="219"/>
      <c r="H1" s="219"/>
      <c r="I1" s="219"/>
    </row>
    <row r="2" spans="1:12" ht="16.8" customHeight="1" x14ac:dyDescent="0.2">
      <c r="A2" s="80" t="s">
        <v>227</v>
      </c>
      <c r="I2" s="79" t="s">
        <v>122</v>
      </c>
    </row>
    <row r="3" spans="1:12" ht="15" customHeight="1" x14ac:dyDescent="0.2">
      <c r="A3" s="220" t="s">
        <v>213</v>
      </c>
      <c r="B3" s="216" t="s">
        <v>117</v>
      </c>
      <c r="C3" s="216"/>
      <c r="D3" s="216"/>
      <c r="E3" s="216"/>
      <c r="F3" s="283" t="s">
        <v>118</v>
      </c>
      <c r="G3" s="284"/>
      <c r="H3" s="283" t="s">
        <v>121</v>
      </c>
      <c r="I3" s="284"/>
    </row>
    <row r="4" spans="1:12" ht="15" customHeight="1" x14ac:dyDescent="0.2">
      <c r="A4" s="220"/>
      <c r="B4" s="121" t="s">
        <v>199</v>
      </c>
      <c r="C4" s="122" t="s">
        <v>200</v>
      </c>
      <c r="D4" s="123" t="s">
        <v>201</v>
      </c>
      <c r="E4" s="124" t="s">
        <v>202</v>
      </c>
      <c r="F4" s="125" t="s">
        <v>119</v>
      </c>
      <c r="G4" s="125" t="s">
        <v>120</v>
      </c>
      <c r="H4" s="125" t="s">
        <v>119</v>
      </c>
      <c r="I4" s="125" t="s">
        <v>120</v>
      </c>
    </row>
    <row r="5" spans="1:12" ht="22.95" customHeight="1" x14ac:dyDescent="0.2">
      <c r="A5" s="126" t="s">
        <v>204</v>
      </c>
      <c r="B5" s="127">
        <v>0</v>
      </c>
      <c r="C5" s="128">
        <v>10</v>
      </c>
      <c r="D5" s="129">
        <v>119</v>
      </c>
      <c r="E5" s="130">
        <v>129</v>
      </c>
      <c r="F5" s="215">
        <f>E5-135</f>
        <v>-6</v>
      </c>
      <c r="G5" s="136">
        <f>(E5-135)/135*100</f>
        <v>-4.4444444444444446</v>
      </c>
      <c r="H5" s="37">
        <v>0</v>
      </c>
      <c r="I5" s="37" t="s">
        <v>223</v>
      </c>
    </row>
    <row r="6" spans="1:12" ht="22.95" customHeight="1" x14ac:dyDescent="0.2">
      <c r="A6" s="131" t="s">
        <v>205</v>
      </c>
      <c r="B6" s="132">
        <v>0</v>
      </c>
      <c r="C6" s="133">
        <v>9</v>
      </c>
      <c r="D6" s="134">
        <v>114</v>
      </c>
      <c r="E6" s="135">
        <v>123</v>
      </c>
      <c r="F6" s="136">
        <f t="shared" ref="F6:F11" si="0">E6-E5</f>
        <v>-6</v>
      </c>
      <c r="G6" s="136">
        <f t="shared" ref="G6:G11" si="1">(E6-E5)/E5*100</f>
        <v>-4.6511627906976747</v>
      </c>
      <c r="H6" s="136">
        <f t="shared" ref="H6:H11" si="2">B6-B5</f>
        <v>0</v>
      </c>
      <c r="I6" s="136" t="s">
        <v>223</v>
      </c>
      <c r="L6" s="25"/>
    </row>
    <row r="7" spans="1:12" ht="22.95" customHeight="1" x14ac:dyDescent="0.2">
      <c r="A7" s="131" t="s">
        <v>226</v>
      </c>
      <c r="B7" s="132">
        <v>0</v>
      </c>
      <c r="C7" s="133">
        <v>8</v>
      </c>
      <c r="D7" s="134">
        <v>116</v>
      </c>
      <c r="E7" s="135">
        <v>124</v>
      </c>
      <c r="F7" s="136">
        <f t="shared" si="0"/>
        <v>1</v>
      </c>
      <c r="G7" s="136">
        <f t="shared" si="1"/>
        <v>0.81300813008130091</v>
      </c>
      <c r="H7" s="136">
        <f t="shared" si="2"/>
        <v>0</v>
      </c>
      <c r="I7" s="136" t="s">
        <v>223</v>
      </c>
    </row>
    <row r="8" spans="1:12" ht="22.95" customHeight="1" x14ac:dyDescent="0.2">
      <c r="A8" s="131" t="s">
        <v>207</v>
      </c>
      <c r="B8" s="132">
        <v>1</v>
      </c>
      <c r="C8" s="133">
        <v>9</v>
      </c>
      <c r="D8" s="134">
        <v>91</v>
      </c>
      <c r="E8" s="135">
        <v>82</v>
      </c>
      <c r="F8" s="136">
        <f t="shared" si="0"/>
        <v>-42</v>
      </c>
      <c r="G8" s="136">
        <f t="shared" si="1"/>
        <v>-33.87096774193548</v>
      </c>
      <c r="H8" s="136">
        <f t="shared" si="2"/>
        <v>1</v>
      </c>
      <c r="I8" s="136" t="s">
        <v>223</v>
      </c>
    </row>
    <row r="9" spans="1:12" ht="22.95" customHeight="1" x14ac:dyDescent="0.2">
      <c r="A9" s="131" t="s">
        <v>208</v>
      </c>
      <c r="B9" s="132">
        <v>0</v>
      </c>
      <c r="C9" s="133">
        <v>5</v>
      </c>
      <c r="D9" s="134">
        <v>88</v>
      </c>
      <c r="E9" s="135">
        <v>93</v>
      </c>
      <c r="F9" s="136">
        <f t="shared" si="0"/>
        <v>11</v>
      </c>
      <c r="G9" s="136">
        <f t="shared" si="1"/>
        <v>13.414634146341465</v>
      </c>
      <c r="H9" s="136">
        <f t="shared" si="2"/>
        <v>-1</v>
      </c>
      <c r="I9" s="136">
        <f>(B9-B8)/B8*100</f>
        <v>-100</v>
      </c>
    </row>
    <row r="10" spans="1:12" ht="22.95" customHeight="1" x14ac:dyDescent="0.2">
      <c r="A10" s="131" t="s">
        <v>209</v>
      </c>
      <c r="B10" s="132">
        <v>1</v>
      </c>
      <c r="C10" s="133">
        <v>6</v>
      </c>
      <c r="D10" s="134">
        <v>63</v>
      </c>
      <c r="E10" s="135">
        <v>70</v>
      </c>
      <c r="F10" s="136">
        <f t="shared" si="0"/>
        <v>-23</v>
      </c>
      <c r="G10" s="136">
        <f t="shared" si="1"/>
        <v>-24.731182795698924</v>
      </c>
      <c r="H10" s="136">
        <f t="shared" si="2"/>
        <v>1</v>
      </c>
      <c r="I10" s="136" t="s">
        <v>223</v>
      </c>
    </row>
    <row r="11" spans="1:12" ht="22.95" customHeight="1" x14ac:dyDescent="0.2">
      <c r="A11" s="137" t="s">
        <v>210</v>
      </c>
      <c r="B11" s="138">
        <v>1</v>
      </c>
      <c r="C11" s="139">
        <v>10</v>
      </c>
      <c r="D11" s="140">
        <v>67</v>
      </c>
      <c r="E11" s="141">
        <v>78</v>
      </c>
      <c r="F11" s="142">
        <f t="shared" si="0"/>
        <v>8</v>
      </c>
      <c r="G11" s="142">
        <f t="shared" si="1"/>
        <v>11.428571428571429</v>
      </c>
      <c r="H11" s="142">
        <f t="shared" si="2"/>
        <v>0</v>
      </c>
      <c r="I11" s="142">
        <f>(B11-B10)/B10*100</f>
        <v>0</v>
      </c>
    </row>
    <row r="12" spans="1:12" ht="18.600000000000001" customHeight="1" x14ac:dyDescent="0.2">
      <c r="A12" s="143"/>
      <c r="I12" s="117" t="s">
        <v>185</v>
      </c>
    </row>
  </sheetData>
  <mergeCells count="5">
    <mergeCell ref="A1:I1"/>
    <mergeCell ref="A3:A4"/>
    <mergeCell ref="B3:E3"/>
    <mergeCell ref="F3:G3"/>
    <mergeCell ref="H3:I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'11-1'!Print_Area</vt:lpstr>
      <vt:lpstr>'11-10'!Print_Area</vt:lpstr>
      <vt:lpstr>'11-2'!Print_Area</vt:lpstr>
      <vt:lpstr>'11-3'!Print_Area</vt:lpstr>
      <vt:lpstr>'11-4'!Print_Area</vt:lpstr>
      <vt:lpstr>'11-5'!Print_Area</vt:lpstr>
      <vt:lpstr>'11-6'!Print_Area</vt:lpstr>
      <vt:lpstr>'11-7'!Print_Area</vt:lpstr>
      <vt:lpstr>'11-8'!Print_Area</vt:lpstr>
      <vt:lpstr>'11-9'!Print_Area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kng1162</dc:creator>
  <cp:lastModifiedBy>KNG0282</cp:lastModifiedBy>
  <cp:lastPrinted>2026-03-30T07:16:31Z</cp:lastPrinted>
  <dcterms:created xsi:type="dcterms:W3CDTF">2006-12-13T06:21:55Z</dcterms:created>
  <dcterms:modified xsi:type="dcterms:W3CDTF">2026-03-30T07:20:58Z</dcterms:modified>
</cp:coreProperties>
</file>