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16.200.34\教育委員会\ED2\02社会教育係\5あやかりの杜\★進行中\あやかりLED(一般入札）\01.一般競争入札\配布資料\"/>
    </mc:Choice>
  </mc:AlternateContent>
  <xr:revisionPtr revIDLastSave="0" documentId="13_ncr:1_{A69A1CDC-C964-4161-825E-13FA6F26D31D}" xr6:coauthVersionLast="47" xr6:coauthVersionMax="47" xr10:uidLastSave="{00000000-0000-0000-0000-000000000000}"/>
  <bookViews>
    <workbookView xWindow="-120" yWindow="-120" windowWidth="20730" windowHeight="11160" xr2:uid="{00000000-000D-0000-FFFF-FFFF00000000}"/>
  </bookViews>
  <sheets>
    <sheet name="照明器具種別一覧" sheetId="2" r:id="rId1"/>
    <sheet name="地下" sheetId="3" r:id="rId2"/>
    <sheet name="1F" sheetId="1" r:id="rId3"/>
    <sheet name="２F" sheetId="7" r:id="rId4"/>
    <sheet name="その他施設" sheetId="8" r:id="rId5"/>
    <sheet name="誘導等設備" sheetId="9" r:id="rId6"/>
  </sheets>
  <definedNames>
    <definedName name="_xlnm.Print_Area" localSheetId="2">'1F'!$A$1:$G$60</definedName>
    <definedName name="_xlnm.Print_Area" localSheetId="3">'２F'!$A$1:$G$35</definedName>
    <definedName name="_xlnm.Print_Area" localSheetId="4">その他施設!$A$1:$G$26</definedName>
    <definedName name="_xlnm.Print_Area" localSheetId="1">地下!$A$1:$G$18</definedName>
    <definedName name="_xlnm.Print_Area" localSheetId="5">誘導等設備!$A$1:$E$24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 l="1"/>
  <c r="I63" i="8"/>
  <c r="I64" i="8"/>
  <c r="J64"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3" i="8"/>
  <c r="I3" i="8"/>
  <c r="I64"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3" i="7"/>
  <c r="K4" i="1"/>
  <c r="K5" i="1"/>
  <c r="K6" i="1"/>
  <c r="K7" i="1"/>
  <c r="K8" i="1"/>
  <c r="K9" i="1"/>
  <c r="K10" i="1"/>
  <c r="K11" i="1"/>
  <c r="K12" i="1"/>
  <c r="K13" i="1"/>
  <c r="K14" i="1"/>
  <c r="K15" i="1"/>
  <c r="K16" i="1"/>
  <c r="K17" i="1"/>
  <c r="K18"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3" i="1"/>
  <c r="I63" i="3"/>
  <c r="I64"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4" i="3"/>
  <c r="J5" i="3"/>
  <c r="J6" i="3"/>
  <c r="J7" i="3"/>
  <c r="J8" i="3"/>
  <c r="J9" i="3"/>
  <c r="J10" i="3"/>
  <c r="J11" i="3"/>
  <c r="J12" i="3"/>
  <c r="J13" i="3"/>
  <c r="J14" i="3"/>
  <c r="J15" i="3"/>
  <c r="J16" i="3"/>
  <c r="J17" i="3"/>
  <c r="J18" i="3"/>
  <c r="J19" i="3"/>
  <c r="J20" i="3"/>
  <c r="J3" i="3"/>
  <c r="G3" i="9"/>
  <c r="D22" i="9"/>
  <c r="G41" i="9"/>
  <c r="G44" i="9"/>
  <c r="G4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2" i="9"/>
  <c r="G45" i="9"/>
  <c r="G46" i="9"/>
  <c r="G47" i="9"/>
  <c r="G48" i="9"/>
  <c r="G49" i="9"/>
  <c r="G50" i="9"/>
  <c r="G51" i="9"/>
  <c r="G52" i="9"/>
  <c r="G53" i="9"/>
  <c r="G54" i="9"/>
  <c r="G55" i="9"/>
  <c r="G56" i="9"/>
  <c r="G57" i="9"/>
  <c r="G58" i="9"/>
  <c r="G59" i="9"/>
  <c r="G60" i="9"/>
  <c r="G61" i="9"/>
  <c r="G62" i="9"/>
  <c r="I5" i="3"/>
  <c r="I6" i="3"/>
  <c r="I8" i="3"/>
  <c r="I9" i="3"/>
  <c r="I10" i="3"/>
  <c r="I11" i="3"/>
  <c r="I12" i="3"/>
  <c r="I13" i="3"/>
  <c r="I14" i="3"/>
  <c r="I15" i="3"/>
  <c r="I16" i="3"/>
  <c r="I17" i="3"/>
  <c r="I18" i="3"/>
  <c r="I19" i="3"/>
  <c r="I20" i="3"/>
  <c r="I22" i="3"/>
  <c r="I23" i="3"/>
  <c r="I24" i="3"/>
  <c r="I25" i="3"/>
  <c r="I26" i="3"/>
  <c r="I27" i="3"/>
  <c r="I28" i="3"/>
  <c r="I29" i="3"/>
  <c r="I30"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 i="1"/>
  <c r="I7" i="1"/>
  <c r="I9" i="1"/>
  <c r="I13" i="1"/>
  <c r="I14" i="1"/>
  <c r="I32" i="1"/>
  <c r="I34" i="1"/>
  <c r="I35" i="1"/>
  <c r="I36" i="1"/>
  <c r="I37" i="1"/>
  <c r="I38" i="1"/>
  <c r="I39" i="1"/>
  <c r="I40" i="1"/>
  <c r="I41" i="1"/>
  <c r="I42" i="1"/>
  <c r="I43" i="1"/>
  <c r="I44" i="1"/>
  <c r="I45" i="1"/>
  <c r="I46" i="1"/>
  <c r="I47" i="1"/>
  <c r="I48" i="1"/>
  <c r="I49" i="1"/>
  <c r="I50" i="1"/>
  <c r="I51" i="1"/>
  <c r="I53" i="1"/>
  <c r="I54" i="1"/>
  <c r="I55" i="1"/>
  <c r="I56" i="1"/>
  <c r="I57" i="1"/>
  <c r="I58" i="1"/>
  <c r="I60" i="1"/>
  <c r="I5" i="7"/>
  <c r="I6" i="7"/>
  <c r="I8" i="7"/>
  <c r="I11" i="7"/>
  <c r="I13" i="7"/>
  <c r="I14" i="7"/>
  <c r="I15" i="7"/>
  <c r="I16" i="7"/>
  <c r="I17" i="7"/>
  <c r="I18" i="7"/>
  <c r="I20" i="7"/>
  <c r="I22" i="7"/>
  <c r="I23" i="7"/>
  <c r="I24" i="7"/>
  <c r="I25" i="7"/>
  <c r="I26" i="7"/>
  <c r="I27" i="7"/>
  <c r="I28" i="7"/>
  <c r="I29" i="7"/>
  <c r="I30" i="7"/>
  <c r="I32" i="7"/>
  <c r="I33" i="7"/>
  <c r="I34" i="7"/>
  <c r="I40" i="7"/>
  <c r="I41" i="7"/>
  <c r="I42" i="7"/>
  <c r="I43" i="7"/>
  <c r="I44" i="7"/>
  <c r="I45" i="7"/>
  <c r="I46" i="7"/>
  <c r="I47" i="7"/>
  <c r="I48" i="7"/>
  <c r="I49" i="7"/>
  <c r="I50" i="7"/>
  <c r="I52" i="7"/>
  <c r="I54" i="7"/>
  <c r="I56" i="7"/>
  <c r="I57" i="7"/>
  <c r="I58" i="7"/>
  <c r="I59" i="7"/>
  <c r="I60" i="7"/>
  <c r="I61" i="7"/>
  <c r="I62" i="7"/>
  <c r="I63" i="7"/>
  <c r="I5" i="8"/>
  <c r="I6" i="8"/>
  <c r="I7" i="8"/>
  <c r="I8" i="8"/>
  <c r="I9" i="8"/>
  <c r="I10" i="8"/>
  <c r="I11" i="8"/>
  <c r="I15" i="8"/>
  <c r="I16" i="8"/>
  <c r="I17" i="8"/>
  <c r="I18" i="8"/>
  <c r="I19" i="8"/>
  <c r="I21" i="8"/>
  <c r="I22" i="8"/>
  <c r="I23" i="8"/>
  <c r="I25" i="8"/>
  <c r="I26" i="8"/>
  <c r="I27" i="8"/>
  <c r="I28" i="8"/>
  <c r="I29" i="8"/>
  <c r="I30" i="8"/>
  <c r="I31" i="8"/>
  <c r="I32" i="8"/>
  <c r="I33" i="8"/>
  <c r="I34" i="8"/>
  <c r="I35" i="8"/>
  <c r="I36" i="8"/>
  <c r="I37" i="8"/>
  <c r="I38" i="8"/>
  <c r="I39" i="8"/>
  <c r="I41" i="8"/>
  <c r="I42" i="8"/>
  <c r="I43" i="8"/>
  <c r="I44" i="8"/>
  <c r="I45" i="8"/>
  <c r="I46" i="8"/>
  <c r="I47" i="8"/>
  <c r="I48" i="8"/>
  <c r="I51" i="8"/>
  <c r="I52" i="8"/>
  <c r="I53" i="8"/>
  <c r="I54" i="8"/>
  <c r="I55" i="8"/>
  <c r="I56" i="8"/>
  <c r="I57" i="8"/>
  <c r="I59" i="8"/>
  <c r="I61" i="8"/>
  <c r="I62" i="8"/>
  <c r="F42" i="1"/>
  <c r="I27" i="1" s="1"/>
  <c r="E24" i="8"/>
  <c r="D24" i="8"/>
  <c r="F23" i="8"/>
  <c r="I4" i="8" s="1"/>
  <c r="F22" i="8"/>
  <c r="I60" i="8" s="1"/>
  <c r="F21" i="8"/>
  <c r="F20" i="8"/>
  <c r="F19" i="8"/>
  <c r="I40" i="8" s="1"/>
  <c r="F18" i="8"/>
  <c r="F17" i="8"/>
  <c r="I20" i="8" s="1"/>
  <c r="F16" i="8"/>
  <c r="I14" i="8" s="1"/>
  <c r="F15" i="8"/>
  <c r="I13" i="8" s="1"/>
  <c r="F14" i="8"/>
  <c r="F13" i="8"/>
  <c r="F12" i="8"/>
  <c r="I24" i="8" s="1"/>
  <c r="F11" i="8"/>
  <c r="F10" i="8"/>
  <c r="F9" i="8"/>
  <c r="F8" i="8"/>
  <c r="I50" i="8" s="1"/>
  <c r="F7" i="8"/>
  <c r="I49" i="8" s="1"/>
  <c r="F6" i="8"/>
  <c r="I58" i="8" s="1"/>
  <c r="F5" i="8"/>
  <c r="I12" i="8" s="1"/>
  <c r="F14" i="7"/>
  <c r="F13" i="7"/>
  <c r="I10" i="7" s="1"/>
  <c r="E33" i="7"/>
  <c r="F32" i="7"/>
  <c r="I39" i="7" s="1"/>
  <c r="F31" i="7"/>
  <c r="I31" i="7" s="1"/>
  <c r="F30" i="7"/>
  <c r="F29" i="7"/>
  <c r="I38" i="7" s="1"/>
  <c r="F28" i="7"/>
  <c r="I35" i="7" s="1"/>
  <c r="F27" i="7"/>
  <c r="F26" i="7"/>
  <c r="I36" i="7" s="1"/>
  <c r="F25" i="7"/>
  <c r="I37" i="7" s="1"/>
  <c r="F24" i="7"/>
  <c r="F23" i="7"/>
  <c r="F22" i="7"/>
  <c r="F21" i="7"/>
  <c r="F20" i="7"/>
  <c r="F19" i="7"/>
  <c r="I4" i="7" s="1"/>
  <c r="F18" i="7"/>
  <c r="F17" i="7"/>
  <c r="I3" i="7" s="1"/>
  <c r="F16" i="7"/>
  <c r="I12" i="7" s="1"/>
  <c r="F15" i="7"/>
  <c r="I21" i="7" s="1"/>
  <c r="F12" i="7"/>
  <c r="I51" i="7" s="1"/>
  <c r="F11" i="7"/>
  <c r="F10" i="7"/>
  <c r="I19" i="7" s="1"/>
  <c r="F9" i="7"/>
  <c r="I9" i="7" s="1"/>
  <c r="D33" i="7"/>
  <c r="F7" i="7"/>
  <c r="F6" i="7"/>
  <c r="I55" i="7" s="1"/>
  <c r="F5" i="7"/>
  <c r="I53" i="7" s="1"/>
  <c r="F56" i="1"/>
  <c r="I30" i="1" s="1"/>
  <c r="F57" i="1"/>
  <c r="I29" i="1" s="1"/>
  <c r="F55" i="1"/>
  <c r="I59" i="1" s="1"/>
  <c r="F53" i="1"/>
  <c r="F52" i="1"/>
  <c r="F50" i="1"/>
  <c r="F49" i="1"/>
  <c r="F47" i="1"/>
  <c r="I52" i="1" s="1"/>
  <c r="F46" i="1"/>
  <c r="F51" i="1"/>
  <c r="F48" i="1"/>
  <c r="F54" i="1"/>
  <c r="I31" i="1" s="1"/>
  <c r="F36" i="1"/>
  <c r="F37" i="1"/>
  <c r="F38" i="1"/>
  <c r="I21" i="1" s="1"/>
  <c r="F39" i="1"/>
  <c r="I25" i="1" s="1"/>
  <c r="F40" i="1"/>
  <c r="I26" i="1" s="1"/>
  <c r="F41" i="1"/>
  <c r="F43" i="1"/>
  <c r="F44" i="1"/>
  <c r="F45" i="1"/>
  <c r="F13" i="1"/>
  <c r="I12" i="1" s="1"/>
  <c r="F14" i="1"/>
  <c r="I15" i="1" s="1"/>
  <c r="F15" i="1"/>
  <c r="I16" i="1" s="1"/>
  <c r="F16" i="1"/>
  <c r="F17" i="1"/>
  <c r="I61" i="1" s="1"/>
  <c r="F18" i="1"/>
  <c r="I62" i="1" s="1"/>
  <c r="F19" i="1"/>
  <c r="I20" i="1" s="1"/>
  <c r="F20" i="1"/>
  <c r="F21" i="1"/>
  <c r="F22" i="1"/>
  <c r="I23" i="1" s="1"/>
  <c r="F23" i="1"/>
  <c r="F24" i="1"/>
  <c r="F25" i="1"/>
  <c r="F26" i="1"/>
  <c r="I11" i="1" s="1"/>
  <c r="F27" i="1"/>
  <c r="I3" i="1" s="1"/>
  <c r="F28" i="1"/>
  <c r="I4" i="1" s="1"/>
  <c r="F29" i="1"/>
  <c r="F30" i="1"/>
  <c r="I5" i="1" s="1"/>
  <c r="F31" i="1"/>
  <c r="I18" i="1" s="1"/>
  <c r="F32" i="1"/>
  <c r="I22" i="1" s="1"/>
  <c r="F33" i="1"/>
  <c r="I10" i="1" s="1"/>
  <c r="F34" i="1"/>
  <c r="F35" i="1"/>
  <c r="F11" i="1"/>
  <c r="I33" i="1" s="1"/>
  <c r="F12" i="1"/>
  <c r="I17" i="1" s="1"/>
  <c r="D8" i="1"/>
  <c r="K19" i="1" s="1"/>
  <c r="D66" i="2" l="1"/>
  <c r="E27" i="2"/>
  <c r="D18" i="2"/>
  <c r="D10" i="2"/>
  <c r="D31" i="2"/>
  <c r="D23" i="2"/>
  <c r="D62" i="2"/>
  <c r="D54" i="2"/>
  <c r="D46" i="2"/>
  <c r="D38" i="2"/>
  <c r="D30" i="2"/>
  <c r="D20" i="2"/>
  <c r="D12" i="2"/>
  <c r="D60" i="2"/>
  <c r="D52" i="2"/>
  <c r="D36" i="2"/>
  <c r="D28" i="2"/>
  <c r="E35" i="2"/>
  <c r="D22" i="2"/>
  <c r="D14" i="2"/>
  <c r="D6" i="2"/>
  <c r="D58" i="2"/>
  <c r="D50" i="2"/>
  <c r="D42" i="2"/>
  <c r="D34" i="2"/>
  <c r="D26" i="2"/>
  <c r="D17" i="2"/>
  <c r="D9" i="2"/>
  <c r="D43" i="2"/>
  <c r="D44" i="2"/>
  <c r="D40" i="2"/>
  <c r="D24" i="2"/>
  <c r="D13" i="2"/>
  <c r="E38" i="2"/>
  <c r="D59" i="2"/>
  <c r="D51" i="2"/>
  <c r="D35" i="2"/>
  <c r="D27" i="2"/>
  <c r="D65" i="2"/>
  <c r="D57" i="2"/>
  <c r="D49" i="2"/>
  <c r="D41" i="2"/>
  <c r="D33" i="2"/>
  <c r="D25" i="2"/>
  <c r="D19" i="2"/>
  <c r="D11" i="2"/>
  <c r="E40" i="2"/>
  <c r="D61" i="2"/>
  <c r="D53" i="2"/>
  <c r="D45" i="2"/>
  <c r="D37" i="2"/>
  <c r="D29" i="2"/>
  <c r="D64" i="2"/>
  <c r="D56" i="2"/>
  <c r="D48" i="2"/>
  <c r="D32" i="2"/>
  <c r="E41" i="2"/>
  <c r="E32" i="2"/>
  <c r="E31" i="2"/>
  <c r="D16" i="2"/>
  <c r="D8" i="2"/>
  <c r="E26" i="2"/>
  <c r="E39" i="2"/>
  <c r="D5" i="2"/>
  <c r="D15" i="2"/>
  <c r="D7" i="2"/>
  <c r="E29" i="2"/>
  <c r="E42" i="2"/>
  <c r="E34" i="2"/>
  <c r="E25" i="2"/>
  <c r="D63" i="2"/>
  <c r="D55" i="2"/>
  <c r="D47" i="2"/>
  <c r="D39" i="2"/>
  <c r="E37" i="2"/>
  <c r="E28" i="2"/>
  <c r="D21" i="2"/>
  <c r="E36" i="2"/>
  <c r="E51" i="2"/>
  <c r="E63" i="2"/>
  <c r="E55" i="2"/>
  <c r="E61" i="2"/>
  <c r="E53" i="2"/>
  <c r="E60" i="2"/>
  <c r="E52" i="2"/>
  <c r="E54" i="2"/>
  <c r="E62" i="2"/>
  <c r="E64" i="2"/>
  <c r="E56" i="2"/>
  <c r="E57" i="2"/>
  <c r="E18" i="2"/>
  <c r="E17" i="2"/>
  <c r="E24" i="2"/>
  <c r="E16" i="2"/>
  <c r="E8" i="2"/>
  <c r="E15" i="2"/>
  <c r="E22" i="2"/>
  <c r="E14" i="2"/>
  <c r="E7" i="2"/>
  <c r="E13" i="2"/>
  <c r="E20" i="2"/>
  <c r="E12" i="2"/>
  <c r="E19" i="2"/>
  <c r="E11" i="2"/>
  <c r="F24" i="8"/>
  <c r="F8" i="7"/>
  <c r="F15" i="3"/>
  <c r="F10" i="3"/>
  <c r="E16" i="3"/>
  <c r="D16" i="3"/>
  <c r="F14" i="3"/>
  <c r="F13" i="3"/>
  <c r="I3" i="3" s="1"/>
  <c r="E5" i="2" s="1"/>
  <c r="F12" i="3"/>
  <c r="I21" i="3" s="1"/>
  <c r="E23" i="2" s="1"/>
  <c r="F11" i="3"/>
  <c r="I31" i="3" s="1"/>
  <c r="E33" i="2" s="1"/>
  <c r="F9" i="3"/>
  <c r="F8" i="3"/>
  <c r="F7" i="3"/>
  <c r="F6" i="3"/>
  <c r="I7" i="3" s="1"/>
  <c r="F5" i="3"/>
  <c r="I4" i="3" s="1"/>
  <c r="E6" i="2" s="1"/>
  <c r="E58" i="1"/>
  <c r="D58" i="1"/>
  <c r="F10" i="1"/>
  <c r="F9" i="1"/>
  <c r="I28" i="1" s="1"/>
  <c r="E30" i="2" s="1"/>
  <c r="F8" i="1"/>
  <c r="I19" i="1" s="1"/>
  <c r="E21" i="2" s="1"/>
  <c r="F7" i="1"/>
  <c r="I64" i="1" s="1"/>
  <c r="E66" i="2" s="1"/>
  <c r="F6" i="1"/>
  <c r="I63" i="1" s="1"/>
  <c r="E65" i="2" s="1"/>
  <c r="F5" i="1"/>
  <c r="I8" i="1" s="1"/>
  <c r="E10" i="2" s="1"/>
  <c r="D67" i="2" l="1"/>
  <c r="F33" i="7"/>
  <c r="I7" i="7"/>
  <c r="E9" i="2" s="1"/>
  <c r="E67" i="2" s="1"/>
  <c r="F58" i="1"/>
  <c r="F16" i="3"/>
</calcChain>
</file>

<file path=xl/sharedStrings.xml><?xml version="1.0" encoding="utf-8"?>
<sst xmlns="http://schemas.openxmlformats.org/spreadsheetml/2006/main" count="879" uniqueCount="348">
  <si>
    <t>No.</t>
    <phoneticPr fontId="4"/>
  </si>
  <si>
    <t>設置場所</t>
    <rPh sb="0" eb="2">
      <t>セッチ</t>
    </rPh>
    <rPh sb="2" eb="4">
      <t>バショ</t>
    </rPh>
    <phoneticPr fontId="4"/>
  </si>
  <si>
    <t>照明種別</t>
    <rPh sb="0" eb="2">
      <t>ショウメイ</t>
    </rPh>
    <rPh sb="2" eb="4">
      <t>シュベツ</t>
    </rPh>
    <phoneticPr fontId="4"/>
  </si>
  <si>
    <t>備考</t>
    <rPh sb="0" eb="2">
      <t>ビコウ</t>
    </rPh>
    <phoneticPr fontId="4"/>
  </si>
  <si>
    <t>倉庫</t>
    <rPh sb="0" eb="2">
      <t>ソウコ</t>
    </rPh>
    <phoneticPr fontId="4"/>
  </si>
  <si>
    <t>合　　　計</t>
    <rPh sb="0" eb="1">
      <t>ゴウ</t>
    </rPh>
    <rPh sb="4" eb="5">
      <t>ケイ</t>
    </rPh>
    <phoneticPr fontId="4"/>
  </si>
  <si>
    <t>既設照明</t>
    <rPh sb="0" eb="2">
      <t>キセツ</t>
    </rPh>
    <rPh sb="2" eb="4">
      <t>ショウメイ</t>
    </rPh>
    <phoneticPr fontId="3"/>
  </si>
  <si>
    <t>対象
管球数</t>
    <rPh sb="0" eb="2">
      <t>タイショウ</t>
    </rPh>
    <rPh sb="3" eb="5">
      <t>カンキュウ</t>
    </rPh>
    <rPh sb="5" eb="6">
      <t>スウ</t>
    </rPh>
    <phoneticPr fontId="4"/>
  </si>
  <si>
    <t>種別</t>
    <rPh sb="0" eb="2">
      <t>シュベツ</t>
    </rPh>
    <phoneticPr fontId="4"/>
  </si>
  <si>
    <t>器具数</t>
    <rPh sb="0" eb="2">
      <t>キグ</t>
    </rPh>
    <rPh sb="2" eb="3">
      <t>スウ</t>
    </rPh>
    <phoneticPr fontId="4"/>
  </si>
  <si>
    <t>A1</t>
    <phoneticPr fontId="4"/>
  </si>
  <si>
    <t>A2</t>
    <phoneticPr fontId="4"/>
  </si>
  <si>
    <t>A3</t>
    <phoneticPr fontId="4"/>
  </si>
  <si>
    <t>A4</t>
    <phoneticPr fontId="4"/>
  </si>
  <si>
    <t>B</t>
    <phoneticPr fontId="4"/>
  </si>
  <si>
    <t>C</t>
    <phoneticPr fontId="4"/>
  </si>
  <si>
    <t>D</t>
    <phoneticPr fontId="4"/>
  </si>
  <si>
    <t>E1</t>
    <phoneticPr fontId="4"/>
  </si>
  <si>
    <t>E2</t>
    <phoneticPr fontId="4"/>
  </si>
  <si>
    <t>F1</t>
    <phoneticPr fontId="4"/>
  </si>
  <si>
    <t>F2</t>
    <phoneticPr fontId="4"/>
  </si>
  <si>
    <t>G</t>
    <phoneticPr fontId="4"/>
  </si>
  <si>
    <t>H1</t>
    <phoneticPr fontId="4"/>
  </si>
  <si>
    <t>H2</t>
    <phoneticPr fontId="4"/>
  </si>
  <si>
    <t>H3</t>
    <phoneticPr fontId="4"/>
  </si>
  <si>
    <t>I</t>
    <phoneticPr fontId="3"/>
  </si>
  <si>
    <t>J</t>
    <phoneticPr fontId="3"/>
  </si>
  <si>
    <t>K</t>
    <phoneticPr fontId="3"/>
  </si>
  <si>
    <t>L</t>
    <phoneticPr fontId="3"/>
  </si>
  <si>
    <t>M1</t>
    <phoneticPr fontId="3"/>
  </si>
  <si>
    <t>M2</t>
    <phoneticPr fontId="3"/>
  </si>
  <si>
    <t>N</t>
    <phoneticPr fontId="3"/>
  </si>
  <si>
    <t>O</t>
    <phoneticPr fontId="3"/>
  </si>
  <si>
    <t>P</t>
    <phoneticPr fontId="3"/>
  </si>
  <si>
    <t>Q</t>
    <phoneticPr fontId="3"/>
  </si>
  <si>
    <t>R</t>
    <phoneticPr fontId="3"/>
  </si>
  <si>
    <t>W</t>
    <phoneticPr fontId="3"/>
  </si>
  <si>
    <t>T</t>
    <phoneticPr fontId="3"/>
  </si>
  <si>
    <t>U</t>
    <phoneticPr fontId="3"/>
  </si>
  <si>
    <t>V</t>
    <phoneticPr fontId="3"/>
  </si>
  <si>
    <t>X</t>
    <phoneticPr fontId="3"/>
  </si>
  <si>
    <t>Y</t>
    <phoneticPr fontId="3"/>
  </si>
  <si>
    <t>Z1</t>
    <phoneticPr fontId="3"/>
  </si>
  <si>
    <t>Z2</t>
    <phoneticPr fontId="3"/>
  </si>
  <si>
    <t>駐車場</t>
    <rPh sb="0" eb="3">
      <t>チュウシャジョウ</t>
    </rPh>
    <phoneticPr fontId="4"/>
  </si>
  <si>
    <t>機械室</t>
    <rPh sb="0" eb="3">
      <t>キカイシツ</t>
    </rPh>
    <phoneticPr fontId="4"/>
  </si>
  <si>
    <t>雨水タンク室</t>
    <rPh sb="0" eb="2">
      <t>ウスイ</t>
    </rPh>
    <rPh sb="5" eb="6">
      <t>シツ</t>
    </rPh>
    <phoneticPr fontId="4"/>
  </si>
  <si>
    <t>電気室</t>
    <rPh sb="0" eb="3">
      <t>デンキシツ</t>
    </rPh>
    <phoneticPr fontId="4"/>
  </si>
  <si>
    <t>消化水槽室</t>
    <rPh sb="0" eb="2">
      <t>ショウカ</t>
    </rPh>
    <rPh sb="2" eb="4">
      <t>スイソウ</t>
    </rPh>
    <rPh sb="4" eb="5">
      <t>シツ</t>
    </rPh>
    <phoneticPr fontId="4"/>
  </si>
  <si>
    <t>EVホール</t>
    <phoneticPr fontId="4"/>
  </si>
  <si>
    <t>〃</t>
    <phoneticPr fontId="3"/>
  </si>
  <si>
    <t>自家発電室</t>
    <rPh sb="0" eb="2">
      <t>ジカ</t>
    </rPh>
    <rPh sb="2" eb="4">
      <t>ハツデン</t>
    </rPh>
    <rPh sb="4" eb="5">
      <t>シツ</t>
    </rPh>
    <phoneticPr fontId="4"/>
  </si>
  <si>
    <t>ホール入口</t>
    <rPh sb="3" eb="5">
      <t>イリグチ</t>
    </rPh>
    <phoneticPr fontId="4"/>
  </si>
  <si>
    <t>※自家発電回路</t>
    <rPh sb="1" eb="7">
      <t>ジカハツデンカイロ</t>
    </rPh>
    <phoneticPr fontId="3"/>
  </si>
  <si>
    <t>一般開架閲覧室</t>
    <rPh sb="0" eb="7">
      <t>イッパンカイカエツランシツ</t>
    </rPh>
    <phoneticPr fontId="4"/>
  </si>
  <si>
    <t>器具内
灯数</t>
    <rPh sb="0" eb="2">
      <t>キグ</t>
    </rPh>
    <rPh sb="2" eb="3">
      <t>ナイ</t>
    </rPh>
    <rPh sb="4" eb="5">
      <t>トウ</t>
    </rPh>
    <rPh sb="5" eb="6">
      <t>スウ</t>
    </rPh>
    <phoneticPr fontId="4"/>
  </si>
  <si>
    <t>NFM41655ENM</t>
    <phoneticPr fontId="3"/>
  </si>
  <si>
    <t>NQ30792</t>
    <phoneticPr fontId="3"/>
  </si>
  <si>
    <t>お話ｺｰﾅｰ＋閲覧室窓側＋奥側壁</t>
    <rPh sb="1" eb="2">
      <t>ハナシ</t>
    </rPh>
    <rPh sb="7" eb="10">
      <t>エツランシツ</t>
    </rPh>
    <rPh sb="10" eb="12">
      <t>マドガワ</t>
    </rPh>
    <rPh sb="13" eb="15">
      <t>オクガワ</t>
    </rPh>
    <rPh sb="15" eb="16">
      <t>カベ</t>
    </rPh>
    <phoneticPr fontId="3"/>
  </si>
  <si>
    <t>備考</t>
    <rPh sb="0" eb="2">
      <t>ビコウ</t>
    </rPh>
    <phoneticPr fontId="3"/>
  </si>
  <si>
    <t>器具</t>
    <rPh sb="0" eb="2">
      <t>キグ</t>
    </rPh>
    <phoneticPr fontId="4"/>
  </si>
  <si>
    <t>器具内照明</t>
    <rPh sb="0" eb="3">
      <t>キグナイ</t>
    </rPh>
    <rPh sb="3" eb="5">
      <t>ショウメイ</t>
    </rPh>
    <phoneticPr fontId="3"/>
  </si>
  <si>
    <t>C</t>
    <phoneticPr fontId="3"/>
  </si>
  <si>
    <t>J</t>
    <phoneticPr fontId="3"/>
  </si>
  <si>
    <t>R</t>
    <phoneticPr fontId="3"/>
  </si>
  <si>
    <t>A1</t>
    <phoneticPr fontId="3"/>
  </si>
  <si>
    <t>LED</t>
    <phoneticPr fontId="3"/>
  </si>
  <si>
    <t>※LED器具交換済/LED40SN1925K</t>
    <rPh sb="4" eb="6">
      <t>キグ</t>
    </rPh>
    <rPh sb="6" eb="9">
      <t>コウカンズ</t>
    </rPh>
    <phoneticPr fontId="3"/>
  </si>
  <si>
    <t>U</t>
    <phoneticPr fontId="4"/>
  </si>
  <si>
    <t>L</t>
    <phoneticPr fontId="3"/>
  </si>
  <si>
    <t>H1</t>
    <phoneticPr fontId="3"/>
  </si>
  <si>
    <t>H2</t>
    <phoneticPr fontId="3"/>
  </si>
  <si>
    <t>図書室入口</t>
    <rPh sb="0" eb="3">
      <t>トショシツ</t>
    </rPh>
    <rPh sb="3" eb="5">
      <t>イリグチ</t>
    </rPh>
    <phoneticPr fontId="3"/>
  </si>
  <si>
    <t>〃　</t>
    <phoneticPr fontId="3"/>
  </si>
  <si>
    <t>児童便所、授乳室</t>
    <rPh sb="0" eb="4">
      <t>ジドウベンジョ</t>
    </rPh>
    <rPh sb="5" eb="8">
      <t>ジュニュウシツ</t>
    </rPh>
    <phoneticPr fontId="3"/>
  </si>
  <si>
    <t>K</t>
    <phoneticPr fontId="3"/>
  </si>
  <si>
    <t>グループ室、朗読室</t>
    <rPh sb="4" eb="5">
      <t>シツ</t>
    </rPh>
    <rPh sb="6" eb="9">
      <t>ロウドクシツ</t>
    </rPh>
    <phoneticPr fontId="3"/>
  </si>
  <si>
    <t>受付カウンター</t>
    <rPh sb="0" eb="2">
      <t>ウケツケ</t>
    </rPh>
    <phoneticPr fontId="3"/>
  </si>
  <si>
    <t>Jと同等の埋込式ﾀﾞｳﾝﾗｲﾄに</t>
    <rPh sb="2" eb="4">
      <t>ドウトウ</t>
    </rPh>
    <rPh sb="5" eb="8">
      <t>ウメコミシキ</t>
    </rPh>
    <phoneticPr fontId="4"/>
  </si>
  <si>
    <t>駐車場側壁柱</t>
    <rPh sb="0" eb="4">
      <t>チュウシャジョウガワ</t>
    </rPh>
    <rPh sb="5" eb="6">
      <t>バシラ</t>
    </rPh>
    <phoneticPr fontId="3"/>
  </si>
  <si>
    <t>W</t>
    <phoneticPr fontId="3"/>
  </si>
  <si>
    <t>返却スペース</t>
    <rPh sb="0" eb="2">
      <t>ヘンキャク</t>
    </rPh>
    <phoneticPr fontId="3"/>
  </si>
  <si>
    <t>F1</t>
    <phoneticPr fontId="3"/>
  </si>
  <si>
    <t>閉架書庫</t>
    <rPh sb="0" eb="2">
      <t>ヘイカ</t>
    </rPh>
    <rPh sb="2" eb="4">
      <t>ショコ</t>
    </rPh>
    <phoneticPr fontId="3"/>
  </si>
  <si>
    <t>サーバー室</t>
    <rPh sb="4" eb="5">
      <t>シツ</t>
    </rPh>
    <phoneticPr fontId="3"/>
  </si>
  <si>
    <t>男女更衣室</t>
    <rPh sb="0" eb="5">
      <t>ダンジョコウイシツ</t>
    </rPh>
    <phoneticPr fontId="3"/>
  </si>
  <si>
    <t>A4</t>
    <phoneticPr fontId="3"/>
  </si>
  <si>
    <t>事務室</t>
    <rPh sb="0" eb="3">
      <t>ジムシツ</t>
    </rPh>
    <phoneticPr fontId="3"/>
  </si>
  <si>
    <t>守衛室</t>
    <rPh sb="0" eb="3">
      <t>シュエイシツ</t>
    </rPh>
    <phoneticPr fontId="3"/>
  </si>
  <si>
    <t>風除室</t>
    <rPh sb="0" eb="3">
      <t>フウジョシツ</t>
    </rPh>
    <phoneticPr fontId="3"/>
  </si>
  <si>
    <t>ｴﾝﾄﾗﾝｽﾎｰﾙ</t>
    <phoneticPr fontId="3"/>
  </si>
  <si>
    <t>ﾌﾞﾗｳｼﾞﾝｸﾞｺｰﾅｰ</t>
    <phoneticPr fontId="3"/>
  </si>
  <si>
    <t>E2</t>
    <phoneticPr fontId="3"/>
  </si>
  <si>
    <t>LED化済だが対象に含む</t>
    <rPh sb="3" eb="4">
      <t>カ</t>
    </rPh>
    <rPh sb="4" eb="5">
      <t>ズ</t>
    </rPh>
    <rPh sb="7" eb="9">
      <t>タイショウ</t>
    </rPh>
    <rPh sb="10" eb="11">
      <t>フク</t>
    </rPh>
    <phoneticPr fontId="3"/>
  </si>
  <si>
    <t>安静室</t>
    <rPh sb="0" eb="2">
      <t>アンセイ</t>
    </rPh>
    <rPh sb="2" eb="3">
      <t>シツ</t>
    </rPh>
    <phoneticPr fontId="3"/>
  </si>
  <si>
    <t>給湯室</t>
    <rPh sb="0" eb="3">
      <t>キュウトウシツ</t>
    </rPh>
    <phoneticPr fontId="3"/>
  </si>
  <si>
    <t>A2</t>
    <phoneticPr fontId="3"/>
  </si>
  <si>
    <t>A3</t>
    <phoneticPr fontId="3"/>
  </si>
  <si>
    <t>I</t>
    <phoneticPr fontId="3"/>
  </si>
  <si>
    <t>対象外</t>
    <rPh sb="0" eb="3">
      <t>タイショウガイ</t>
    </rPh>
    <phoneticPr fontId="3"/>
  </si>
  <si>
    <t>あやかりの杜　既設照明機器一覧【１階】</t>
    <rPh sb="5" eb="6">
      <t>モリ</t>
    </rPh>
    <rPh sb="7" eb="9">
      <t>キセツ</t>
    </rPh>
    <rPh sb="9" eb="11">
      <t>ショウメイ</t>
    </rPh>
    <rPh sb="11" eb="13">
      <t>キキ</t>
    </rPh>
    <rPh sb="13" eb="15">
      <t>イチラン</t>
    </rPh>
    <rPh sb="17" eb="18">
      <t>カイ</t>
    </rPh>
    <phoneticPr fontId="4"/>
  </si>
  <si>
    <t>あやかりの杜　既設照明機器一覧【地下階】</t>
    <rPh sb="5" eb="6">
      <t>モリ</t>
    </rPh>
    <rPh sb="7" eb="9">
      <t>キセツ</t>
    </rPh>
    <rPh sb="9" eb="11">
      <t>ショウメイ</t>
    </rPh>
    <rPh sb="11" eb="13">
      <t>キキ</t>
    </rPh>
    <rPh sb="13" eb="15">
      <t>イチラン</t>
    </rPh>
    <rPh sb="16" eb="18">
      <t>チカ</t>
    </rPh>
    <rPh sb="18" eb="19">
      <t>カイ</t>
    </rPh>
    <phoneticPr fontId="4"/>
  </si>
  <si>
    <t>ｻｰﾋﾞｽｺｰﾅｰ</t>
    <phoneticPr fontId="3"/>
  </si>
  <si>
    <t>E1</t>
    <phoneticPr fontId="3"/>
  </si>
  <si>
    <t>V</t>
    <phoneticPr fontId="3"/>
  </si>
  <si>
    <t>O</t>
    <phoneticPr fontId="3"/>
  </si>
  <si>
    <t>P</t>
    <phoneticPr fontId="3"/>
  </si>
  <si>
    <t>EVホール</t>
    <phoneticPr fontId="3"/>
  </si>
  <si>
    <t>拡大鏡卓上照明</t>
    <phoneticPr fontId="3"/>
  </si>
  <si>
    <t>ランプ：DULUX-18</t>
    <phoneticPr fontId="3"/>
  </si>
  <si>
    <t>造作棚内ﾀﾞｳﾝﾗｲﾄ</t>
    <rPh sb="0" eb="2">
      <t>ゾウサ</t>
    </rPh>
    <rPh sb="2" eb="3">
      <t>タナ</t>
    </rPh>
    <rPh sb="3" eb="4">
      <t>ナイ</t>
    </rPh>
    <phoneticPr fontId="3"/>
  </si>
  <si>
    <t>造作棚内ミニ蛍光灯</t>
    <rPh sb="0" eb="2">
      <t>ゾウサ</t>
    </rPh>
    <rPh sb="2" eb="3">
      <t>タナ</t>
    </rPh>
    <rPh sb="3" eb="4">
      <t>ナイ</t>
    </rPh>
    <rPh sb="6" eb="9">
      <t>ケイコウトウ</t>
    </rPh>
    <phoneticPr fontId="3"/>
  </si>
  <si>
    <t>既設40個中15個のみLED化,残りは破棄</t>
    <rPh sb="0" eb="2">
      <t>キセツ</t>
    </rPh>
    <rPh sb="4" eb="5">
      <t>コ</t>
    </rPh>
    <rPh sb="5" eb="6">
      <t>チュウ</t>
    </rPh>
    <rPh sb="8" eb="9">
      <t>コ</t>
    </rPh>
    <rPh sb="14" eb="15">
      <t>カ</t>
    </rPh>
    <rPh sb="16" eb="17">
      <t>ノコ</t>
    </rPh>
    <rPh sb="19" eb="21">
      <t>ハキ</t>
    </rPh>
    <phoneticPr fontId="3"/>
  </si>
  <si>
    <t>H3</t>
    <phoneticPr fontId="3"/>
  </si>
  <si>
    <t>便所（男女）</t>
    <rPh sb="0" eb="2">
      <t>ベンジョ</t>
    </rPh>
    <rPh sb="3" eb="5">
      <t>ダンジョ</t>
    </rPh>
    <phoneticPr fontId="3"/>
  </si>
  <si>
    <t>G</t>
    <phoneticPr fontId="3"/>
  </si>
  <si>
    <t>倉庫(B)</t>
    <rPh sb="0" eb="2">
      <t>ソウコ</t>
    </rPh>
    <phoneticPr fontId="3"/>
  </si>
  <si>
    <t>廊下</t>
    <rPh sb="0" eb="2">
      <t>ロウカ</t>
    </rPh>
    <phoneticPr fontId="3"/>
  </si>
  <si>
    <t>倉庫（D)</t>
    <rPh sb="0" eb="2">
      <t>ソウコ</t>
    </rPh>
    <phoneticPr fontId="3"/>
  </si>
  <si>
    <t>倉庫（C）</t>
    <rPh sb="0" eb="2">
      <t>ソウコ</t>
    </rPh>
    <phoneticPr fontId="3"/>
  </si>
  <si>
    <t xml:space="preserve"> A1</t>
    <phoneticPr fontId="3"/>
  </si>
  <si>
    <t>中廊下</t>
    <rPh sb="0" eb="1">
      <t>ナカ</t>
    </rPh>
    <rPh sb="1" eb="3">
      <t>ロウカ</t>
    </rPh>
    <phoneticPr fontId="3"/>
  </si>
  <si>
    <t>工芸室</t>
    <rPh sb="0" eb="3">
      <t>コウゲイシツ</t>
    </rPh>
    <phoneticPr fontId="3"/>
  </si>
  <si>
    <t>倉庫（A)</t>
    <rPh sb="0" eb="2">
      <t>ソウコ</t>
    </rPh>
    <phoneticPr fontId="3"/>
  </si>
  <si>
    <t>F2</t>
    <phoneticPr fontId="3"/>
  </si>
  <si>
    <t>窯置き場</t>
    <rPh sb="0" eb="1">
      <t>カマ</t>
    </rPh>
    <rPh sb="1" eb="2">
      <t>オ</t>
    </rPh>
    <rPh sb="3" eb="4">
      <t>バ</t>
    </rPh>
    <phoneticPr fontId="3"/>
  </si>
  <si>
    <t>N</t>
    <phoneticPr fontId="3"/>
  </si>
  <si>
    <t>作業場</t>
    <rPh sb="0" eb="3">
      <t>サギョウバ</t>
    </rPh>
    <phoneticPr fontId="3"/>
  </si>
  <si>
    <t>U</t>
    <phoneticPr fontId="3"/>
  </si>
  <si>
    <t>T</t>
    <phoneticPr fontId="3"/>
  </si>
  <si>
    <t>S</t>
    <phoneticPr fontId="3"/>
  </si>
  <si>
    <t>屋外螺旋階段</t>
    <rPh sb="0" eb="6">
      <t>オクガイラセンカイダン</t>
    </rPh>
    <phoneticPr fontId="3"/>
  </si>
  <si>
    <t>建物外周</t>
    <rPh sb="0" eb="2">
      <t>タテモノ</t>
    </rPh>
    <rPh sb="2" eb="4">
      <t>ガイシュウ</t>
    </rPh>
    <phoneticPr fontId="3"/>
  </si>
  <si>
    <t>テラス</t>
    <phoneticPr fontId="4"/>
  </si>
  <si>
    <t>〃</t>
    <phoneticPr fontId="3"/>
  </si>
  <si>
    <t>B</t>
    <phoneticPr fontId="3"/>
  </si>
  <si>
    <t>展示販売ｺｰﾅｰ</t>
    <rPh sb="0" eb="4">
      <t>テンジハンバイ</t>
    </rPh>
    <phoneticPr fontId="3"/>
  </si>
  <si>
    <t>便所・更衣室（男女）</t>
    <rPh sb="0" eb="2">
      <t>ベンジョ</t>
    </rPh>
    <rPh sb="3" eb="6">
      <t>コウイシツ</t>
    </rPh>
    <rPh sb="7" eb="9">
      <t>ダンジョ</t>
    </rPh>
    <phoneticPr fontId="3"/>
  </si>
  <si>
    <t>D</t>
    <phoneticPr fontId="3"/>
  </si>
  <si>
    <t>廊下</t>
    <rPh sb="0" eb="2">
      <t>ロウカ</t>
    </rPh>
    <phoneticPr fontId="3"/>
  </si>
  <si>
    <t>研修室</t>
    <rPh sb="0" eb="3">
      <t>ケンシュウシツ</t>
    </rPh>
    <phoneticPr fontId="3"/>
  </si>
  <si>
    <t>会議室</t>
    <rPh sb="0" eb="3">
      <t>カイギシツ</t>
    </rPh>
    <phoneticPr fontId="3"/>
  </si>
  <si>
    <t>E1</t>
    <phoneticPr fontId="3"/>
  </si>
  <si>
    <t>ホール</t>
    <phoneticPr fontId="3"/>
  </si>
  <si>
    <t>ﾎﾞﾗﾝﾃｨｱ室</t>
    <rPh sb="7" eb="8">
      <t>シツ</t>
    </rPh>
    <phoneticPr fontId="3"/>
  </si>
  <si>
    <t>F1</t>
    <phoneticPr fontId="3"/>
  </si>
  <si>
    <t>給湯室</t>
    <rPh sb="0" eb="3">
      <t>キュウトウシツ</t>
    </rPh>
    <phoneticPr fontId="3"/>
  </si>
  <si>
    <t>A1</t>
    <phoneticPr fontId="3"/>
  </si>
  <si>
    <t>ﾏﾙﾁﾒﾃﾞｨｱ室</t>
    <rPh sb="8" eb="9">
      <t>シツ</t>
    </rPh>
    <phoneticPr fontId="3"/>
  </si>
  <si>
    <t>A2</t>
    <phoneticPr fontId="3"/>
  </si>
  <si>
    <t>倉庫（A)</t>
    <rPh sb="0" eb="2">
      <t>ソウコ</t>
    </rPh>
    <phoneticPr fontId="3"/>
  </si>
  <si>
    <t>和室</t>
    <rPh sb="0" eb="2">
      <t>ワシツ</t>
    </rPh>
    <phoneticPr fontId="3"/>
  </si>
  <si>
    <t>倉庫（B)</t>
    <rPh sb="0" eb="2">
      <t>ソウコ</t>
    </rPh>
    <phoneticPr fontId="3"/>
  </si>
  <si>
    <t>多目的ホール</t>
    <rPh sb="0" eb="3">
      <t>タモクテキ</t>
    </rPh>
    <phoneticPr fontId="3"/>
  </si>
  <si>
    <t>建物外周</t>
    <rPh sb="0" eb="4">
      <t>タテモノガイシュウ</t>
    </rPh>
    <phoneticPr fontId="3"/>
  </si>
  <si>
    <t>あやかりの杜　既設照明機器一覧【２階】</t>
    <rPh sb="5" eb="6">
      <t>モリ</t>
    </rPh>
    <rPh sb="7" eb="9">
      <t>キセツ</t>
    </rPh>
    <rPh sb="9" eb="11">
      <t>ショウメイ</t>
    </rPh>
    <rPh sb="11" eb="13">
      <t>キキ</t>
    </rPh>
    <rPh sb="13" eb="15">
      <t>イチラン</t>
    </rPh>
    <rPh sb="17" eb="18">
      <t>カイ</t>
    </rPh>
    <phoneticPr fontId="4"/>
  </si>
  <si>
    <t>管理棟</t>
    <rPh sb="0" eb="3">
      <t>カンリトウ</t>
    </rPh>
    <phoneticPr fontId="4"/>
  </si>
  <si>
    <t>屋外便所</t>
    <rPh sb="0" eb="4">
      <t>オクガイベンジョ</t>
    </rPh>
    <phoneticPr fontId="3"/>
  </si>
  <si>
    <t>炊事倉庫</t>
    <rPh sb="0" eb="4">
      <t>スイジソウコ</t>
    </rPh>
    <phoneticPr fontId="3"/>
  </si>
  <si>
    <t>炊事施設</t>
    <rPh sb="0" eb="4">
      <t>スイジシセツ</t>
    </rPh>
    <phoneticPr fontId="3"/>
  </si>
  <si>
    <t>交流施設</t>
    <rPh sb="0" eb="4">
      <t>コウリュウシセツ</t>
    </rPh>
    <phoneticPr fontId="3"/>
  </si>
  <si>
    <t>G</t>
    <phoneticPr fontId="3"/>
  </si>
  <si>
    <t>F2</t>
    <phoneticPr fontId="3"/>
  </si>
  <si>
    <t>う</t>
    <phoneticPr fontId="3"/>
  </si>
  <si>
    <t>取替数</t>
    <rPh sb="0" eb="2">
      <t>トリカエ</t>
    </rPh>
    <rPh sb="2" eb="3">
      <t>スウ</t>
    </rPh>
    <phoneticPr fontId="3"/>
  </si>
  <si>
    <t>器具</t>
    <rPh sb="0" eb="2">
      <t>キグ</t>
    </rPh>
    <phoneticPr fontId="3"/>
  </si>
  <si>
    <t>管球</t>
    <rPh sb="0" eb="2">
      <t>カンキュウ</t>
    </rPh>
    <phoneticPr fontId="3"/>
  </si>
  <si>
    <t>あ</t>
    <phoneticPr fontId="3"/>
  </si>
  <si>
    <t>い</t>
    <phoneticPr fontId="3"/>
  </si>
  <si>
    <t>え1</t>
    <phoneticPr fontId="3"/>
  </si>
  <si>
    <t>え2</t>
    <phoneticPr fontId="3"/>
  </si>
  <si>
    <t>お</t>
    <phoneticPr fontId="3"/>
  </si>
  <si>
    <t>か2</t>
    <phoneticPr fontId="3"/>
  </si>
  <si>
    <t>き</t>
    <phoneticPr fontId="3"/>
  </si>
  <si>
    <t>く</t>
    <phoneticPr fontId="3"/>
  </si>
  <si>
    <t>け</t>
    <phoneticPr fontId="3"/>
  </si>
  <si>
    <t>こ</t>
    <phoneticPr fontId="3"/>
  </si>
  <si>
    <t>さ</t>
    <phoneticPr fontId="3"/>
  </si>
  <si>
    <t>し</t>
    <phoneticPr fontId="3"/>
  </si>
  <si>
    <t>す</t>
    <phoneticPr fontId="3"/>
  </si>
  <si>
    <t>せ</t>
    <phoneticPr fontId="3"/>
  </si>
  <si>
    <t>そ</t>
    <phoneticPr fontId="3"/>
  </si>
  <si>
    <t>た</t>
    <phoneticPr fontId="3"/>
  </si>
  <si>
    <t>ち</t>
    <phoneticPr fontId="3"/>
  </si>
  <si>
    <t>つ</t>
    <phoneticPr fontId="3"/>
  </si>
  <si>
    <t>て</t>
    <phoneticPr fontId="3"/>
  </si>
  <si>
    <t>と</t>
    <phoneticPr fontId="3"/>
  </si>
  <si>
    <t>な</t>
    <phoneticPr fontId="3"/>
  </si>
  <si>
    <t>に</t>
    <phoneticPr fontId="3"/>
  </si>
  <si>
    <t>ぬ</t>
    <phoneticPr fontId="3"/>
  </si>
  <si>
    <t>ね</t>
    <phoneticPr fontId="3"/>
  </si>
  <si>
    <t>せ</t>
    <phoneticPr fontId="3"/>
  </si>
  <si>
    <t>な</t>
    <phoneticPr fontId="3"/>
  </si>
  <si>
    <t>そ</t>
    <phoneticPr fontId="3"/>
  </si>
  <si>
    <t>器具交換</t>
    <rPh sb="0" eb="4">
      <t>キグコウカン</t>
    </rPh>
    <phoneticPr fontId="3"/>
  </si>
  <si>
    <t>M2</t>
    <phoneticPr fontId="3"/>
  </si>
  <si>
    <t>M1</t>
    <phoneticPr fontId="3"/>
  </si>
  <si>
    <t>残り残置</t>
    <rPh sb="0" eb="1">
      <t>ノコ</t>
    </rPh>
    <rPh sb="2" eb="4">
      <t>ザンチ</t>
    </rPh>
    <phoneticPr fontId="3"/>
  </si>
  <si>
    <t>Q</t>
    <phoneticPr fontId="3"/>
  </si>
  <si>
    <t>S</t>
    <phoneticPr fontId="3"/>
  </si>
  <si>
    <t>地下１F</t>
    <rPh sb="0" eb="2">
      <t>チカ</t>
    </rPh>
    <phoneticPr fontId="3"/>
  </si>
  <si>
    <t>か</t>
    <phoneticPr fontId="3"/>
  </si>
  <si>
    <t>１F</t>
    <phoneticPr fontId="3"/>
  </si>
  <si>
    <t>２F</t>
    <phoneticPr fontId="3"/>
  </si>
  <si>
    <t>し</t>
    <phoneticPr fontId="4"/>
  </si>
  <si>
    <t>FSS9-321</t>
    <phoneticPr fontId="3"/>
  </si>
  <si>
    <t>FSS9-322</t>
    <phoneticPr fontId="3"/>
  </si>
  <si>
    <t>FSS4-201</t>
    <phoneticPr fontId="3"/>
  </si>
  <si>
    <t>FSS4-202</t>
    <phoneticPr fontId="3"/>
  </si>
  <si>
    <t>FSR2MPA-322</t>
    <phoneticPr fontId="3"/>
  </si>
  <si>
    <t>FRL12-P323</t>
    <phoneticPr fontId="3"/>
  </si>
  <si>
    <t>FSSMPA-321</t>
    <phoneticPr fontId="3"/>
  </si>
  <si>
    <t>FRS15L3V1-322</t>
    <phoneticPr fontId="3"/>
  </si>
  <si>
    <t>FRS15L3V2-322</t>
    <phoneticPr fontId="3"/>
  </si>
  <si>
    <t>FRS15-162</t>
    <phoneticPr fontId="3"/>
  </si>
  <si>
    <t>FRS15-322</t>
    <phoneticPr fontId="3"/>
  </si>
  <si>
    <t>FSS8-321</t>
    <phoneticPr fontId="3"/>
  </si>
  <si>
    <t>FSA41065A PH9</t>
    <phoneticPr fontId="3"/>
  </si>
  <si>
    <t>FSA21065A PH9</t>
    <phoneticPr fontId="3"/>
  </si>
  <si>
    <t>FHX51065A</t>
    <phoneticPr fontId="3"/>
  </si>
  <si>
    <t>FRS21-H241</t>
    <phoneticPr fontId="3"/>
  </si>
  <si>
    <t>FRS21-H161</t>
    <phoneticPr fontId="3"/>
  </si>
  <si>
    <t>NFT51780ENM</t>
    <phoneticPr fontId="3"/>
  </si>
  <si>
    <t>NL72827W</t>
    <phoneticPr fontId="3"/>
  </si>
  <si>
    <t>NFM41576BENM</t>
    <phoneticPr fontId="3"/>
  </si>
  <si>
    <t>NFM41131WKENM</t>
    <phoneticPr fontId="3"/>
  </si>
  <si>
    <t>NL82815WK</t>
    <phoneticPr fontId="3"/>
  </si>
  <si>
    <t>NL72693W</t>
    <phoneticPr fontId="3"/>
  </si>
  <si>
    <t>NL16209</t>
    <phoneticPr fontId="3"/>
  </si>
  <si>
    <t>NFM41709KENM</t>
    <phoneticPr fontId="3"/>
  </si>
  <si>
    <t>YF31267EL</t>
    <phoneticPr fontId="3"/>
  </si>
  <si>
    <t>YF21556EL</t>
    <phoneticPr fontId="3"/>
  </si>
  <si>
    <t>NL02810WK</t>
    <phoneticPr fontId="3"/>
  </si>
  <si>
    <t>NL80216</t>
    <phoneticPr fontId="3"/>
  </si>
  <si>
    <t>FRF9-P323</t>
    <phoneticPr fontId="3"/>
  </si>
  <si>
    <t>IRS2-J250</t>
    <phoneticPr fontId="3"/>
  </si>
  <si>
    <t>IRS2-J150</t>
    <phoneticPr fontId="3"/>
  </si>
  <si>
    <t>FDA42619A</t>
    <phoneticPr fontId="3"/>
  </si>
  <si>
    <t>FBF2MP-201</t>
    <phoneticPr fontId="3"/>
  </si>
  <si>
    <t>NNHU3321AMS9</t>
    <phoneticPr fontId="3"/>
  </si>
  <si>
    <t>K1-IRS4-J30</t>
    <phoneticPr fontId="3"/>
  </si>
  <si>
    <t>K1-IRS4-J13</t>
    <phoneticPr fontId="3"/>
  </si>
  <si>
    <t>FS21809</t>
    <phoneticPr fontId="3"/>
  </si>
  <si>
    <t>FS41804</t>
    <phoneticPr fontId="3"/>
  </si>
  <si>
    <t>SH1-FBF20-BL（壁付・片面）</t>
    <rPh sb="13" eb="15">
      <t>カベツ</t>
    </rPh>
    <rPh sb="16" eb="18">
      <t>カタメン</t>
    </rPh>
    <phoneticPr fontId="3"/>
  </si>
  <si>
    <t>SH1-FBF20-BL（天付・片面）</t>
    <rPh sb="13" eb="15">
      <t>テンツ</t>
    </rPh>
    <rPh sb="16" eb="18">
      <t>カタメン</t>
    </rPh>
    <phoneticPr fontId="3"/>
  </si>
  <si>
    <t>ST1-FSF23-BL（天付・両面）</t>
    <rPh sb="13" eb="15">
      <t>テンツ</t>
    </rPh>
    <rPh sb="16" eb="18">
      <t>リョウメン</t>
    </rPh>
    <phoneticPr fontId="3"/>
  </si>
  <si>
    <t>FSR2-321</t>
    <phoneticPr fontId="3"/>
  </si>
  <si>
    <t>YF31590EL</t>
    <phoneticPr fontId="3"/>
  </si>
  <si>
    <t>FSA41718F</t>
    <phoneticPr fontId="3"/>
  </si>
  <si>
    <t>YF11490KE</t>
    <phoneticPr fontId="3"/>
  </si>
  <si>
    <t>YF31525EL</t>
    <phoneticPr fontId="3"/>
  </si>
  <si>
    <t>NL77481</t>
    <phoneticPr fontId="3"/>
  </si>
  <si>
    <t>NL77487S</t>
    <phoneticPr fontId="3"/>
  </si>
  <si>
    <t>FW21127</t>
    <phoneticPr fontId="3"/>
  </si>
  <si>
    <t>LW93075</t>
    <phoneticPr fontId="3"/>
  </si>
  <si>
    <t>ISC4MP-60</t>
    <phoneticPr fontId="3"/>
  </si>
  <si>
    <t>ISC2-40</t>
    <phoneticPr fontId="3"/>
  </si>
  <si>
    <t>FBS2-201</t>
    <phoneticPr fontId="3"/>
  </si>
  <si>
    <t>たなライトTW-400C</t>
    <phoneticPr fontId="3"/>
  </si>
  <si>
    <t>FSR303T6(7.5W)</t>
    <phoneticPr fontId="3"/>
  </si>
  <si>
    <t>ハロゲン電球30W</t>
    <rPh sb="4" eb="6">
      <t>デンキュウ</t>
    </rPh>
    <phoneticPr fontId="3"/>
  </si>
  <si>
    <t>IL60W</t>
    <phoneticPr fontId="3"/>
  </si>
  <si>
    <t>IL40W</t>
    <phoneticPr fontId="3"/>
  </si>
  <si>
    <t>FL1/20W</t>
    <phoneticPr fontId="3"/>
  </si>
  <si>
    <t>FL2/20W</t>
    <phoneticPr fontId="3"/>
  </si>
  <si>
    <t>200Wﾐﾆﾊﾛｹﾞﾝ電球１灯(110V用）</t>
    <rPh sb="20" eb="21">
      <t>ヨウ</t>
    </rPh>
    <phoneticPr fontId="3"/>
  </si>
  <si>
    <t>32形Hf蛍光灯1灯</t>
    <rPh sb="5" eb="8">
      <t>ケイコウトウ</t>
    </rPh>
    <rPh sb="9" eb="10">
      <t>トウ</t>
    </rPh>
    <phoneticPr fontId="3"/>
  </si>
  <si>
    <t>32形Hf蛍光灯2灯</t>
    <rPh sb="5" eb="8">
      <t>ケイコウトウ</t>
    </rPh>
    <rPh sb="9" eb="10">
      <t>トウ</t>
    </rPh>
    <phoneticPr fontId="3"/>
  </si>
  <si>
    <t>32形コンパクトFHP3灯</t>
    <rPh sb="12" eb="13">
      <t>トウ</t>
    </rPh>
    <phoneticPr fontId="3"/>
  </si>
  <si>
    <t>16形Hf蛍光灯2灯</t>
    <rPh sb="5" eb="8">
      <t>ケイコウトウ</t>
    </rPh>
    <rPh sb="9" eb="10">
      <t>トウ</t>
    </rPh>
    <phoneticPr fontId="3"/>
  </si>
  <si>
    <t>16形Hf蛍光灯1灯</t>
    <rPh sb="5" eb="8">
      <t>ケイコウトウ</t>
    </rPh>
    <rPh sb="9" eb="10">
      <t>トウ</t>
    </rPh>
    <phoneticPr fontId="3"/>
  </si>
  <si>
    <t>54形スリム蛍光灯1灯</t>
    <rPh sb="6" eb="9">
      <t>ケイコウトウ</t>
    </rPh>
    <rPh sb="10" eb="11">
      <t>トウ</t>
    </rPh>
    <phoneticPr fontId="3"/>
  </si>
  <si>
    <t>24形コンパクトFHT1灯</t>
    <rPh sb="12" eb="13">
      <t>トウ</t>
    </rPh>
    <phoneticPr fontId="3"/>
  </si>
  <si>
    <t>32形高効率ｺﾝﾊﾟｸﾄ蛍光灯ﾂｲﾝ１灯</t>
    <rPh sb="3" eb="6">
      <t>コウコウリツ</t>
    </rPh>
    <rPh sb="12" eb="15">
      <t>ケイコウトウ</t>
    </rPh>
    <rPh sb="19" eb="20">
      <t>トウ</t>
    </rPh>
    <phoneticPr fontId="3"/>
  </si>
  <si>
    <t>16形コンパクトFHT１灯</t>
    <rPh sb="12" eb="13">
      <t>トウ</t>
    </rPh>
    <phoneticPr fontId="3"/>
  </si>
  <si>
    <t>57形ｺﾝﾊﾟｸﾄ蛍光灯FHT１灯</t>
    <rPh sb="9" eb="12">
      <t>ケイコウトウ</t>
    </rPh>
    <rPh sb="16" eb="17">
      <t>トウ</t>
    </rPh>
    <phoneticPr fontId="3"/>
  </si>
  <si>
    <t>150形(90W)ﾐﾆﾊﾛｹﾞﾝ電球１灯</t>
  </si>
  <si>
    <t>150形(90W)ﾐﾆﾊﾛｹﾞﾝ電球１灯</t>
    <rPh sb="16" eb="18">
      <t>デンキュウ</t>
    </rPh>
    <rPh sb="19" eb="20">
      <t>トウ</t>
    </rPh>
    <phoneticPr fontId="3"/>
  </si>
  <si>
    <t>150形(65W)ﾐﾆﾊﾛｹﾞﾝ電球１灯</t>
  </si>
  <si>
    <t>32形ｺﾝﾊﾟｸﾄ蛍光灯FHT１灯</t>
    <rPh sb="9" eb="12">
      <t>ケイコウトウ</t>
    </rPh>
    <rPh sb="16" eb="17">
      <t>トウ</t>
    </rPh>
    <phoneticPr fontId="3"/>
  </si>
  <si>
    <t>42形ｺﾝﾊﾟｸﾄ蛍光灯FHT１灯</t>
  </si>
  <si>
    <t>100形(65W)ﾐﾆﾊﾛｹﾞﾝ電球１灯</t>
  </si>
  <si>
    <t>20形(20W)ﾐﾆﾊﾛｹﾞﾝ電球１灯(12V用）</t>
    <rPh sb="23" eb="24">
      <t>ヨウ</t>
    </rPh>
    <phoneticPr fontId="3"/>
  </si>
  <si>
    <t>27形ｺﾝﾊﾟｸﾄ蛍光灯FDL１灯</t>
    <rPh sb="9" eb="12">
      <t>ケイコウトウ</t>
    </rPh>
    <rPh sb="16" eb="17">
      <t>トウ</t>
    </rPh>
    <phoneticPr fontId="3"/>
  </si>
  <si>
    <t>18形ｺﾝﾊﾟｸﾄ蛍光灯FPL１灯</t>
    <rPh sb="9" eb="12">
      <t>ケイコウトウ</t>
    </rPh>
    <rPh sb="16" eb="17">
      <t>トウ</t>
    </rPh>
    <phoneticPr fontId="3"/>
  </si>
  <si>
    <t>25形ﾐﾆﾊﾛｹﾞﾝ電球１灯(110V用）</t>
    <rPh sb="19" eb="20">
      <t>ヨウ</t>
    </rPh>
    <phoneticPr fontId="3"/>
  </si>
  <si>
    <t>32形ｺﾝﾊﾟｸﾄ蛍光灯FHP3灯</t>
    <rPh sb="9" eb="12">
      <t>ケイコウトウ</t>
    </rPh>
    <rPh sb="16" eb="17">
      <t>トウ</t>
    </rPh>
    <phoneticPr fontId="3"/>
  </si>
  <si>
    <t>250形(250W)ﾐﾆﾊﾛｹﾞﾝ電球１灯</t>
  </si>
  <si>
    <t>FW21117（防湿防雨形・片面）</t>
    <rPh sb="14" eb="16">
      <t>カタメンボウシツボウウガタ</t>
    </rPh>
    <phoneticPr fontId="3"/>
  </si>
  <si>
    <t>100形電球1灯</t>
    <rPh sb="4" eb="6">
      <t>デンキュウ</t>
    </rPh>
    <rPh sb="7" eb="8">
      <t>トウ</t>
    </rPh>
    <phoneticPr fontId="3"/>
  </si>
  <si>
    <t>B級・BL形　令陰極蛍光灯1灯</t>
    <rPh sb="1" eb="2">
      <t>キュウ</t>
    </rPh>
    <rPh sb="7" eb="8">
      <t>レイ</t>
    </rPh>
    <rPh sb="8" eb="10">
      <t>インキョク</t>
    </rPh>
    <rPh sb="10" eb="13">
      <t>ケイコウトウ</t>
    </rPh>
    <rPh sb="14" eb="15">
      <t>トウ</t>
    </rPh>
    <phoneticPr fontId="3"/>
  </si>
  <si>
    <t>40形白色蛍光灯2灯</t>
    <rPh sb="3" eb="8">
      <t>シロイロケイコウトウ</t>
    </rPh>
    <rPh sb="9" eb="10">
      <t>トウ</t>
    </rPh>
    <phoneticPr fontId="3"/>
  </si>
  <si>
    <t>FL20W</t>
    <phoneticPr fontId="3"/>
  </si>
  <si>
    <t>IL30W</t>
    <phoneticPr fontId="3"/>
  </si>
  <si>
    <t>IL13W</t>
    <phoneticPr fontId="3"/>
  </si>
  <si>
    <t>24形ｺﾝﾊﾟｸﾄ蛍光灯FHT1灯</t>
    <rPh sb="9" eb="12">
      <t>ケイコウトウ</t>
    </rPh>
    <rPh sb="16" eb="17">
      <t>トウ</t>
    </rPh>
    <phoneticPr fontId="3"/>
  </si>
  <si>
    <t>令陰極蛍光灯１灯</t>
    <rPh sb="0" eb="1">
      <t>レイ</t>
    </rPh>
    <rPh sb="1" eb="3">
      <t>インキョク</t>
    </rPh>
    <rPh sb="3" eb="6">
      <t>ケイコウトウ</t>
    </rPh>
    <rPh sb="7" eb="8">
      <t>トウ</t>
    </rPh>
    <phoneticPr fontId="3"/>
  </si>
  <si>
    <t>FCL30W</t>
    <phoneticPr fontId="3"/>
  </si>
  <si>
    <t>D15形ﾊﾟﾙｯｸﾎﾞｰﾙｽﾊﾟｲﾗﾙ蛍光灯1灯</t>
    <rPh sb="3" eb="4">
      <t>カタチ</t>
    </rPh>
    <rPh sb="19" eb="22">
      <t>ケイコウトウ</t>
    </rPh>
    <rPh sb="23" eb="24">
      <t>トウ</t>
    </rPh>
    <phoneticPr fontId="3"/>
  </si>
  <si>
    <t>18形ｺﾝﾊﾟｸﾄ蛍光灯FDL１灯</t>
    <rPh sb="9" eb="12">
      <t>ケイコウトウ</t>
    </rPh>
    <rPh sb="16" eb="17">
      <t>トウ</t>
    </rPh>
    <phoneticPr fontId="3"/>
  </si>
  <si>
    <t>60形ﾐﾆｸﾘﾌﾟﾄﾝ電球１灯</t>
    <rPh sb="2" eb="3">
      <t>カタチ</t>
    </rPh>
    <rPh sb="11" eb="13">
      <t>デンキュウ</t>
    </rPh>
    <rPh sb="14" eb="15">
      <t>トウ</t>
    </rPh>
    <phoneticPr fontId="3"/>
  </si>
  <si>
    <t>合計</t>
    <rPh sb="0" eb="2">
      <t>ゴウケイ</t>
    </rPh>
    <phoneticPr fontId="3"/>
  </si>
  <si>
    <t>対象数</t>
    <rPh sb="0" eb="2">
      <t>タイショウ</t>
    </rPh>
    <rPh sb="2" eb="3">
      <t>スウ</t>
    </rPh>
    <phoneticPr fontId="4"/>
  </si>
  <si>
    <t>あやかりの杜　既設照明機器一覧【屋外施設】</t>
    <rPh sb="5" eb="6">
      <t>モリ</t>
    </rPh>
    <rPh sb="7" eb="9">
      <t>キセツ</t>
    </rPh>
    <rPh sb="9" eb="11">
      <t>ショウメイ</t>
    </rPh>
    <rPh sb="11" eb="13">
      <t>キキ</t>
    </rPh>
    <rPh sb="13" eb="15">
      <t>イチラン</t>
    </rPh>
    <rPh sb="16" eb="20">
      <t>オクガイシセツ</t>
    </rPh>
    <phoneticPr fontId="4"/>
  </si>
  <si>
    <t>あやかりの杜　既設照明機器一覧【誘導・非常灯設備】</t>
    <rPh sb="5" eb="6">
      <t>モリ</t>
    </rPh>
    <rPh sb="7" eb="9">
      <t>キセツ</t>
    </rPh>
    <rPh sb="9" eb="11">
      <t>ショウメイ</t>
    </rPh>
    <rPh sb="11" eb="13">
      <t>キキ</t>
    </rPh>
    <rPh sb="13" eb="15">
      <t>イチラン</t>
    </rPh>
    <rPh sb="16" eb="18">
      <t>ユウドウ</t>
    </rPh>
    <rPh sb="19" eb="22">
      <t>ヒジョウトウ</t>
    </rPh>
    <rPh sb="22" eb="24">
      <t>セツビ</t>
    </rPh>
    <phoneticPr fontId="4"/>
  </si>
  <si>
    <t>既設２個中１個はLED済</t>
    <rPh sb="0" eb="2">
      <t>キセツ</t>
    </rPh>
    <rPh sb="3" eb="4">
      <t>コ</t>
    </rPh>
    <rPh sb="4" eb="5">
      <t>チュウ</t>
    </rPh>
    <rPh sb="6" eb="7">
      <t>コ</t>
    </rPh>
    <rPh sb="11" eb="12">
      <t>スミ</t>
    </rPh>
    <phoneticPr fontId="3"/>
  </si>
  <si>
    <t>既設３個中１個はLED済</t>
    <rPh sb="0" eb="2">
      <t>キセツ</t>
    </rPh>
    <rPh sb="3" eb="4">
      <t>コ</t>
    </rPh>
    <rPh sb="4" eb="5">
      <t>チュウ</t>
    </rPh>
    <rPh sb="6" eb="7">
      <t>コ</t>
    </rPh>
    <rPh sb="11" eb="12">
      <t>スミ</t>
    </rPh>
    <phoneticPr fontId="3"/>
  </si>
  <si>
    <t>の</t>
    <phoneticPr fontId="3"/>
  </si>
  <si>
    <t>は</t>
    <phoneticPr fontId="3"/>
  </si>
  <si>
    <t>の</t>
    <phoneticPr fontId="3"/>
  </si>
  <si>
    <t>は</t>
    <phoneticPr fontId="3"/>
  </si>
  <si>
    <t>閲覧机照明</t>
    <rPh sb="0" eb="2">
      <t>エツラン</t>
    </rPh>
    <rPh sb="2" eb="3">
      <t>ツクエ</t>
    </rPh>
    <rPh sb="3" eb="5">
      <t>ショウメイ</t>
    </rPh>
    <phoneticPr fontId="3"/>
  </si>
  <si>
    <t>対象外(残置)</t>
    <rPh sb="0" eb="3">
      <t>タイショウガイ</t>
    </rPh>
    <rPh sb="4" eb="6">
      <t>ザンチ</t>
    </rPh>
    <phoneticPr fontId="3"/>
  </si>
  <si>
    <t>対象外(残置）</t>
    <rPh sb="0" eb="3">
      <t>タイショウガイ</t>
    </rPh>
    <rPh sb="4" eb="6">
      <t>ザンチ</t>
    </rPh>
    <phoneticPr fontId="3"/>
  </si>
  <si>
    <t>対象外(残置）</t>
    <rPh sb="0" eb="3">
      <t>タイショウガイ</t>
    </rPh>
    <phoneticPr fontId="3"/>
  </si>
  <si>
    <t>対象外（残置）</t>
    <rPh sb="0" eb="3">
      <t>タイショウガイ</t>
    </rPh>
    <rPh sb="4" eb="6">
      <t>ザンチ</t>
    </rPh>
    <phoneticPr fontId="3"/>
  </si>
  <si>
    <t>-</t>
    <phoneticPr fontId="3"/>
  </si>
  <si>
    <t>管球数</t>
    <rPh sb="0" eb="3">
      <t>カンキュウスウ</t>
    </rPh>
    <phoneticPr fontId="3"/>
  </si>
  <si>
    <t>器具数</t>
    <rPh sb="0" eb="3">
      <t>キグスウ</t>
    </rPh>
    <phoneticPr fontId="3"/>
  </si>
  <si>
    <t>器具数</t>
    <rPh sb="0" eb="2">
      <t>キグ</t>
    </rPh>
    <rPh sb="2" eb="3">
      <t>スウ</t>
    </rPh>
    <phoneticPr fontId="3"/>
  </si>
  <si>
    <t>風除室・トイレ前</t>
    <rPh sb="0" eb="3">
      <t>フウジョシツ</t>
    </rPh>
    <rPh sb="7" eb="8">
      <t>マエ</t>
    </rPh>
    <phoneticPr fontId="3"/>
  </si>
  <si>
    <t>既設12個中1個LED済</t>
    <rPh sb="0" eb="2">
      <t>キセツ</t>
    </rPh>
    <rPh sb="4" eb="6">
      <t>コチュウ</t>
    </rPh>
    <rPh sb="7" eb="8">
      <t>コ</t>
    </rPh>
    <rPh sb="11" eb="12">
      <t>スミ</t>
    </rPh>
    <phoneticPr fontId="3"/>
  </si>
  <si>
    <t>照明器具台帳</t>
    <rPh sb="0" eb="2">
      <t>ショウメイ</t>
    </rPh>
    <rPh sb="2" eb="4">
      <t>キグ</t>
    </rPh>
    <rPh sb="4" eb="6">
      <t>ダイチョウ</t>
    </rPh>
    <phoneticPr fontId="4"/>
  </si>
  <si>
    <t>造作棚内　ﾀﾞｳﾝﾗｲﾄ</t>
    <rPh sb="0" eb="2">
      <t>ゾウサ</t>
    </rPh>
    <rPh sb="2" eb="3">
      <t>タナ</t>
    </rPh>
    <rPh sb="3" eb="4">
      <t>ナイ</t>
    </rPh>
    <phoneticPr fontId="3"/>
  </si>
  <si>
    <t>閲覧机造作照明</t>
    <rPh sb="0" eb="3">
      <t>エツランツクエ</t>
    </rPh>
    <rPh sb="3" eb="5">
      <t>ゾウサ</t>
    </rPh>
    <rPh sb="5" eb="7">
      <t>ショウメイ</t>
    </rPh>
    <phoneticPr fontId="3"/>
  </si>
  <si>
    <t>窓側閲覧机造作照明</t>
    <rPh sb="0" eb="2">
      <t>マドガワ</t>
    </rPh>
    <rPh sb="2" eb="5">
      <t>エツランツクエ</t>
    </rPh>
    <rPh sb="5" eb="7">
      <t>ゾウサ</t>
    </rPh>
    <rPh sb="7" eb="9">
      <t>ショウメイ</t>
    </rPh>
    <phoneticPr fontId="3"/>
  </si>
  <si>
    <t>不明</t>
    <rPh sb="0" eb="2">
      <t>フメイ</t>
    </rPh>
    <phoneticPr fontId="3"/>
  </si>
  <si>
    <t>別紙２に写真あり</t>
    <rPh sb="0" eb="2">
      <t>ベッシ</t>
    </rPh>
    <rPh sb="4" eb="6">
      <t>シャシン</t>
    </rPh>
    <phoneticPr fontId="3"/>
  </si>
  <si>
    <t>該当箇所以外は残置</t>
    <rPh sb="0" eb="4">
      <t>ガイトウカショ</t>
    </rPh>
    <rPh sb="4" eb="6">
      <t>イガイ</t>
    </rPh>
    <rPh sb="7" eb="9">
      <t>ザンチ</t>
    </rPh>
    <phoneticPr fontId="3"/>
  </si>
  <si>
    <t>対象外（LED化済）</t>
    <phoneticPr fontId="3"/>
  </si>
  <si>
    <t>非常灯</t>
    <rPh sb="0" eb="2">
      <t>ヒジョウ</t>
    </rPh>
    <phoneticPr fontId="3"/>
  </si>
  <si>
    <t>非常灯兼用灯※1</t>
    <rPh sb="0" eb="2">
      <t>ヒジョウ</t>
    </rPh>
    <rPh sb="3" eb="5">
      <t>ケンヨウ</t>
    </rPh>
    <rPh sb="5" eb="6">
      <t>トウ</t>
    </rPh>
    <phoneticPr fontId="3"/>
  </si>
  <si>
    <t>非常灯兼用灯※2</t>
    <rPh sb="0" eb="2">
      <t>ヒジョウ</t>
    </rPh>
    <rPh sb="3" eb="5">
      <t>ケンヨウ</t>
    </rPh>
    <rPh sb="5" eb="6">
      <t>トウ</t>
    </rPh>
    <phoneticPr fontId="3"/>
  </si>
  <si>
    <t>誘導灯</t>
    <rPh sb="0" eb="3">
      <t>ユウドウトウ</t>
    </rPh>
    <phoneticPr fontId="3"/>
  </si>
  <si>
    <t>誘導灯（対象外）
全てLED済</t>
    <rPh sb="0" eb="3">
      <t>ユウドウトウ</t>
    </rPh>
    <rPh sb="4" eb="7">
      <t>タイショウガイ</t>
    </rPh>
    <rPh sb="9" eb="10">
      <t>スベ</t>
    </rPh>
    <rPh sb="14" eb="15">
      <t>ズ</t>
    </rPh>
    <phoneticPr fontId="3"/>
  </si>
  <si>
    <t>非常灯</t>
    <rPh sb="0" eb="3">
      <t>ヒジョウトウ</t>
    </rPh>
    <phoneticPr fontId="3"/>
  </si>
  <si>
    <t>調光またはon/off機能付きとする</t>
    <rPh sb="0" eb="2">
      <t>チョウコウ</t>
    </rPh>
    <rPh sb="11" eb="13">
      <t>キノウ</t>
    </rPh>
    <rPh sb="13" eb="14">
      <t>ツ</t>
    </rPh>
    <phoneticPr fontId="3"/>
  </si>
  <si>
    <t>特記事項</t>
    <rPh sb="0" eb="4">
      <t>トッキジコウ</t>
    </rPh>
    <phoneticPr fontId="3"/>
  </si>
  <si>
    <t>※２照明「お」は、調光機能またはON/OFF機能を有する器具を選定すること。</t>
    <rPh sb="2" eb="4">
      <t>ショウメイ</t>
    </rPh>
    <rPh sb="9" eb="11">
      <t>チョウコウ</t>
    </rPh>
    <rPh sb="11" eb="13">
      <t>キノウ</t>
    </rPh>
    <rPh sb="22" eb="24">
      <t>キノウ</t>
    </rPh>
    <rPh sb="25" eb="26">
      <t>ユウ</t>
    </rPh>
    <rPh sb="28" eb="30">
      <t>キグ</t>
    </rPh>
    <rPh sb="31" eb="33">
      <t>センテイ</t>
    </rPh>
    <phoneticPr fontId="3"/>
  </si>
  <si>
    <t>※３照明「か」は、ON/OFF機能を有する器具を選定すること。</t>
    <rPh sb="2" eb="4">
      <t>ショウメイ</t>
    </rPh>
    <rPh sb="15" eb="17">
      <t>キノウ</t>
    </rPh>
    <rPh sb="18" eb="19">
      <t>ユウ</t>
    </rPh>
    <rPh sb="21" eb="23">
      <t>キグ</t>
    </rPh>
    <rPh sb="24" eb="26">
      <t>センテイ</t>
    </rPh>
    <phoneticPr fontId="3"/>
  </si>
  <si>
    <t>※４誘導灯・非常灯回路に接続された照明は、すべて器具交換とする。</t>
    <rPh sb="2" eb="5">
      <t>ユウドウトウ</t>
    </rPh>
    <rPh sb="6" eb="9">
      <t>ヒジョウトウ</t>
    </rPh>
    <rPh sb="9" eb="11">
      <t>カイロ</t>
    </rPh>
    <rPh sb="12" eb="14">
      <t>セツゾク</t>
    </rPh>
    <rPh sb="17" eb="19">
      <t>ショウメイ</t>
    </rPh>
    <rPh sb="24" eb="26">
      <t>キグ</t>
    </rPh>
    <rPh sb="26" eb="28">
      <t>コウカン</t>
    </rPh>
    <phoneticPr fontId="3"/>
  </si>
  <si>
    <t>※５誘導灯・非常灯以外の照明については管球交換または器具交換のどちらを選択してもよい。</t>
    <rPh sb="2" eb="5">
      <t>ユウドウトウ</t>
    </rPh>
    <rPh sb="6" eb="9">
      <t>ヒジョウトウ</t>
    </rPh>
    <rPh sb="9" eb="11">
      <t>イガイ</t>
    </rPh>
    <rPh sb="12" eb="14">
      <t>ショウメイ</t>
    </rPh>
    <rPh sb="19" eb="21">
      <t>カンキュウ</t>
    </rPh>
    <rPh sb="21" eb="23">
      <t>コウカン</t>
    </rPh>
    <rPh sb="26" eb="28">
      <t>キグ</t>
    </rPh>
    <rPh sb="28" eb="30">
      <t>コウカン</t>
    </rPh>
    <rPh sb="35" eb="37">
      <t>センタク</t>
    </rPh>
    <phoneticPr fontId="3"/>
  </si>
  <si>
    <t>※形状の詳細は「別紙２既設照明姿図」を参照。</t>
    <rPh sb="1" eb="3">
      <t>ケイジョウ</t>
    </rPh>
    <rPh sb="4" eb="6">
      <t>ショウサイ</t>
    </rPh>
    <rPh sb="8" eb="10">
      <t>ベッシ</t>
    </rPh>
    <rPh sb="11" eb="13">
      <t>キセツ</t>
    </rPh>
    <rPh sb="13" eb="15">
      <t>ショウメイ</t>
    </rPh>
    <rPh sb="15" eb="16">
      <t>スガタ</t>
    </rPh>
    <rPh sb="16" eb="17">
      <t>ズ</t>
    </rPh>
    <rPh sb="19" eb="21">
      <t>サンショウ</t>
    </rPh>
    <phoneticPr fontId="4"/>
  </si>
  <si>
    <t>※１照明「V」の既設数(破棄器具数)は35で計上すること。</t>
    <rPh sb="2" eb="4">
      <t>ショウメイ</t>
    </rPh>
    <rPh sb="8" eb="10">
      <t>キセツ</t>
    </rPh>
    <rPh sb="10" eb="11">
      <t>スウ</t>
    </rPh>
    <rPh sb="12" eb="14">
      <t>ハキ</t>
    </rPh>
    <rPh sb="14" eb="16">
      <t>キグ</t>
    </rPh>
    <rPh sb="16" eb="17">
      <t>スウ</t>
    </rPh>
    <rPh sb="22" eb="24">
      <t>ケイジョウ</t>
    </rPh>
    <phoneticPr fontId="3"/>
  </si>
  <si>
    <t>調光機能は無くても良い</t>
    <rPh sb="0" eb="2">
      <t>チョウコウ</t>
    </rPh>
    <rPh sb="2" eb="4">
      <t>キノウ</t>
    </rPh>
    <rPh sb="5" eb="6">
      <t>ナ</t>
    </rPh>
    <rPh sb="9" eb="10">
      <t>ヨ</t>
    </rPh>
    <phoneticPr fontId="3"/>
  </si>
  <si>
    <t>指定箇所以外は既設残置</t>
    <rPh sb="0" eb="4">
      <t>シテイカショ</t>
    </rPh>
    <rPh sb="4" eb="6">
      <t>イガイ</t>
    </rPh>
    <rPh sb="7" eb="11">
      <t>キセツザンチ</t>
    </rPh>
    <phoneticPr fontId="3"/>
  </si>
  <si>
    <t>廃油再利用施設</t>
    <rPh sb="0" eb="5">
      <t>ハイユサイリヨウ</t>
    </rPh>
    <rPh sb="5" eb="7">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</si>
</sst>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b/>
      <sz val="11"/>
      <color theme="1"/>
      <name val="Yu Gothic"/>
      <family val="3"/>
      <charset val="128"/>
      <scheme val="minor"/>
    </font>
    <font>
      <sz val="6"/>
      <name val="Yu Gothic"/>
      <family val="3"/>
      <charset val="128"/>
      <scheme val="minor"/>
    </font>
    <font>
      <sz val="6"/>
      <name val="Yu Gothic"/>
      <family val="2"/>
      <charset val="128"/>
      <scheme val="minor"/>
    </font>
    <font>
      <sz val="11"/>
      <name val="Yu Gothic"/>
      <family val="2"/>
      <charset val="128"/>
      <scheme val="minor"/>
    </font>
    <font>
      <sz val="10"/>
      <color theme="1"/>
      <name val="Yu Gothic"/>
      <family val="2"/>
      <charset val="128"/>
      <scheme val="minor"/>
    </font>
    <font>
      <sz val="10"/>
      <color theme="1"/>
      <name val="Yu Gothic"/>
      <family val="2"/>
      <scheme val="minor"/>
    </font>
    <font>
      <sz val="10"/>
      <color theme="1"/>
      <name val="Yu Gothic"/>
      <family val="3"/>
      <charset val="128"/>
      <scheme val="minor"/>
    </font>
    <font>
      <sz val="11"/>
      <color theme="1"/>
      <name val="Yu Gothic"/>
      <family val="2"/>
      <scheme val="minor"/>
    </font>
    <font>
      <sz val="9"/>
      <color theme="1"/>
      <name val="Yu Gothic"/>
      <family val="3"/>
      <charset val="128"/>
      <scheme val="minor"/>
    </font>
    <font>
      <sz val="9"/>
      <color theme="1"/>
      <name val="Yu Gothic"/>
      <family val="2"/>
      <scheme val="minor"/>
    </font>
    <font>
      <sz val="9"/>
      <color rgb="FFFF0000"/>
      <name val="Yu Gothic"/>
      <family val="3"/>
      <charset val="128"/>
      <scheme val="minor"/>
    </font>
    <font>
      <sz val="11"/>
      <name val="Yu Gothic"/>
      <family val="2"/>
      <scheme val="minor"/>
    </font>
    <font>
      <strike/>
      <sz val="11"/>
      <color theme="1"/>
      <name val="Yu Gothic"/>
      <family val="3"/>
      <charset val="128"/>
      <scheme val="minor"/>
    </font>
    <font>
      <strike/>
      <sz val="9"/>
      <color theme="1"/>
      <name val="Yu Gothic"/>
      <family val="3"/>
      <charset val="128"/>
      <scheme val="minor"/>
    </font>
    <font>
      <sz val="10"/>
      <color rgb="FFFF0000"/>
      <name val="Yu Gothic"/>
      <family val="3"/>
      <charset val="128"/>
      <scheme val="minor"/>
    </font>
    <font>
      <sz val="9"/>
      <color rgb="FFFF0000"/>
      <name val="Yu Gothic"/>
      <family val="2"/>
      <scheme val="minor"/>
    </font>
    <font>
      <sz val="11"/>
      <name val="Yu Gothic"/>
      <family val="3"/>
      <charset val="128"/>
      <scheme val="minor"/>
    </font>
    <font>
      <sz val="11"/>
      <color theme="1"/>
      <name val="Yu Gothic"/>
      <family val="3"/>
      <charset val="128"/>
      <scheme val="minor"/>
    </font>
    <font>
      <b/>
      <sz val="12"/>
      <color theme="1"/>
      <name val="Yu Gothic"/>
      <family val="3"/>
      <charset val="128"/>
      <scheme val="minor"/>
    </font>
    <font>
      <sz val="11"/>
      <color theme="1" tint="0.34998626667073579"/>
      <name val="Yu Gothic"/>
      <family val="3"/>
      <charset val="128"/>
      <scheme val="minor"/>
    </font>
    <font>
      <sz val="9"/>
      <color theme="1" tint="0.34998626667073579"/>
      <name val="Yu Gothic"/>
      <family val="3"/>
      <charset val="128"/>
      <scheme val="minor"/>
    </font>
    <font>
      <sz val="9"/>
      <name val="Yu Gothic"/>
      <family val="3"/>
      <charset val="128"/>
      <scheme val="minor"/>
    </font>
    <font>
      <sz val="10"/>
      <name val="Yu Gothic"/>
      <family val="3"/>
      <charset val="128"/>
      <scheme val="minor"/>
    </font>
    <font>
      <sz val="11"/>
      <color theme="1" tint="0.34998626667073579"/>
      <name val="Yu Gothic"/>
      <family val="2"/>
      <scheme val="minor"/>
    </font>
    <font>
      <sz val="6"/>
      <color theme="0"/>
      <name val="Yu Gothic"/>
      <family val="2"/>
      <scheme val="minor"/>
    </font>
    <font>
      <sz val="6"/>
      <color theme="0"/>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113">
    <xf numFmtId="0" fontId="0" fillId="0" borderId="0" xfId="0"/>
    <xf numFmtId="0" fontId="0" fillId="0" borderId="0" xfId="0" applyAlignment="1">
      <alignment vertical="center"/>
    </xf>
    <xf numFmtId="0" fontId="0" fillId="0" borderId="1" xfId="0" applyBorder="1" applyAlignment="1">
      <alignment vertical="center"/>
    </xf>
    <xf numFmtId="0" fontId="5" fillId="0" borderId="1" xfId="0" applyFont="1" applyBorder="1" applyAlignment="1">
      <alignment vertical="center"/>
    </xf>
    <xf numFmtId="0" fontId="0" fillId="0" borderId="0" xfId="0" applyAlignment="1">
      <alignment horizontal="right" vertical="center"/>
    </xf>
    <xf numFmtId="49" fontId="0" fillId="0" borderId="0" xfId="0" applyNumberFormat="1" applyAlignment="1">
      <alignment horizontal="right" vertical="center"/>
    </xf>
    <xf numFmtId="0" fontId="0" fillId="0" borderId="0" xfId="0" applyAlignment="1">
      <alignment horizontal="center" vertical="center"/>
    </xf>
    <xf numFmtId="0" fontId="0" fillId="0" borderId="1" xfId="0" applyBorder="1"/>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vertical="center" shrinkToFit="1"/>
    </xf>
    <xf numFmtId="0" fontId="0" fillId="0" borderId="0" xfId="0" applyAlignment="1">
      <alignment vertical="center" shrinkToFit="1"/>
    </xf>
    <xf numFmtId="0" fontId="6" fillId="0" borderId="1" xfId="0" applyFont="1" applyBorder="1" applyAlignment="1">
      <alignment vertical="center" shrinkToFit="1"/>
    </xf>
    <xf numFmtId="0" fontId="0" fillId="0" borderId="0" xfId="0" applyAlignment="1">
      <alignment shrinkToFit="1"/>
    </xf>
    <xf numFmtId="0" fontId="0" fillId="0" borderId="1" xfId="0" applyBorder="1" applyAlignment="1">
      <alignment shrinkToFit="1"/>
    </xf>
    <xf numFmtId="0" fontId="0" fillId="0" borderId="1" xfId="0" applyBorder="1" applyAlignment="1">
      <alignment horizontal="center" vertical="center" shrinkToFit="1"/>
    </xf>
    <xf numFmtId="0" fontId="0" fillId="2" borderId="1" xfId="0" applyFill="1" applyBorder="1" applyAlignment="1">
      <alignment vertical="center"/>
    </xf>
    <xf numFmtId="0" fontId="0" fillId="2" borderId="1" xfId="0" applyFill="1" applyBorder="1" applyAlignment="1">
      <alignment vertical="center" shrinkToFit="1"/>
    </xf>
    <xf numFmtId="0" fontId="10" fillId="0" borderId="1" xfId="0" applyFont="1" applyBorder="1" applyAlignment="1">
      <alignment vertical="center" shrinkToFit="1"/>
    </xf>
    <xf numFmtId="0" fontId="0" fillId="0" borderId="1" xfId="0" quotePrefix="1" applyBorder="1" applyAlignment="1">
      <alignment horizontal="center" vertical="center" shrinkToFit="1"/>
    </xf>
    <xf numFmtId="0" fontId="0" fillId="0" borderId="1" xfId="0" applyBorder="1" applyAlignment="1">
      <alignment horizontal="center"/>
    </xf>
    <xf numFmtId="0" fontId="11" fillId="0" borderId="1" xfId="0" applyFont="1" applyBorder="1" applyAlignment="1">
      <alignment shrinkToFit="1"/>
    </xf>
    <xf numFmtId="0" fontId="11" fillId="2" borderId="1" xfId="0" applyFont="1" applyFill="1" applyBorder="1" applyAlignment="1">
      <alignment vertical="center" wrapText="1" shrinkToFit="1"/>
    </xf>
    <xf numFmtId="0" fontId="7" fillId="0" borderId="0" xfId="0" applyFont="1"/>
    <xf numFmtId="0" fontId="12" fillId="0" borderId="1" xfId="0" applyFont="1" applyBorder="1" applyAlignment="1">
      <alignment vertical="center" shrinkToFi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shrinkToFit="1"/>
    </xf>
    <xf numFmtId="0" fontId="15" fillId="0" borderId="1" xfId="0" applyFont="1" applyBorder="1" applyAlignment="1">
      <alignment vertical="center" shrinkToFit="1"/>
    </xf>
    <xf numFmtId="0" fontId="0" fillId="2" borderId="1" xfId="0" applyFill="1" applyBorder="1" applyAlignment="1">
      <alignment shrinkToFit="1"/>
    </xf>
    <xf numFmtId="0" fontId="16" fillId="0" borderId="0" xfId="0" applyFont="1"/>
    <xf numFmtId="0" fontId="0" fillId="3" borderId="1" xfId="0" applyFill="1" applyBorder="1" applyAlignment="1">
      <alignment vertical="center"/>
    </xf>
    <xf numFmtId="0" fontId="17" fillId="0" borderId="1" xfId="0" applyFont="1" applyBorder="1" applyAlignment="1">
      <alignment shrinkToFit="1"/>
    </xf>
    <xf numFmtId="0" fontId="18" fillId="2" borderId="1" xfId="0" applyFont="1" applyFill="1" applyBorder="1" applyAlignment="1">
      <alignment vertical="center" shrinkToFit="1"/>
    </xf>
    <xf numFmtId="0" fontId="11" fillId="0" borderId="1" xfId="0" applyFont="1" applyBorder="1" applyAlignment="1">
      <alignment vertical="center" wrapText="1" shrinkToFit="1"/>
    </xf>
    <xf numFmtId="0" fontId="19" fillId="0" borderId="6" xfId="0" applyFont="1" applyBorder="1" applyAlignment="1">
      <alignment horizontal="right" shrinkToFit="1"/>
    </xf>
    <xf numFmtId="38" fontId="19" fillId="0" borderId="6" xfId="1" applyFont="1" applyBorder="1" applyAlignment="1"/>
    <xf numFmtId="0" fontId="13" fillId="0" borderId="1" xfId="0" applyFont="1" applyBorder="1"/>
    <xf numFmtId="0" fontId="13" fillId="2" borderId="1" xfId="0" applyFont="1" applyFill="1" applyBorder="1"/>
    <xf numFmtId="0" fontId="13" fillId="2" borderId="1" xfId="0" applyFont="1" applyFill="1" applyBorder="1" applyAlignment="1">
      <alignment vertical="center"/>
    </xf>
    <xf numFmtId="0" fontId="13" fillId="0" borderId="1" xfId="0" applyFont="1" applyBorder="1" applyAlignment="1">
      <alignment vertical="center"/>
    </xf>
    <xf numFmtId="0" fontId="13" fillId="3" borderId="1" xfId="0" applyFont="1" applyFill="1" applyBorder="1" applyAlignment="1">
      <alignment vertical="center"/>
    </xf>
    <xf numFmtId="0" fontId="0" fillId="5" borderId="1" xfId="0" applyFill="1" applyBorder="1" applyAlignment="1">
      <alignment horizontal="center" vertical="center"/>
    </xf>
    <xf numFmtId="0" fontId="7" fillId="0" borderId="0" xfId="0" applyFont="1" applyAlignment="1">
      <alignment vertical="center"/>
    </xf>
    <xf numFmtId="0" fontId="11" fillId="2" borderId="1" xfId="0" applyFont="1" applyFill="1" applyBorder="1" applyAlignment="1">
      <alignment wrapText="1" shrinkToFit="1"/>
    </xf>
    <xf numFmtId="0" fontId="13" fillId="2" borderId="1" xfId="0" applyFont="1" applyFill="1" applyBorder="1" applyAlignment="1">
      <alignment vertical="center" shrinkToFit="1"/>
    </xf>
    <xf numFmtId="0" fontId="7" fillId="0" borderId="0" xfId="0" applyFont="1" applyAlignment="1">
      <alignment horizontal="left"/>
    </xf>
    <xf numFmtId="0" fontId="20" fillId="0" borderId="0" xfId="0" applyFont="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Font="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horizontal="center" vertical="center" shrinkToFit="1"/>
    </xf>
    <xf numFmtId="0" fontId="1" fillId="0" borderId="1" xfId="0" applyFont="1" applyBorder="1" applyAlignment="1">
      <alignment vertical="center"/>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shrinkToFi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vertical="center" shrinkToFit="1"/>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pplyFont="1" applyAlignment="1">
      <alignment horizontal="right" vertical="center"/>
    </xf>
    <xf numFmtId="0" fontId="0" fillId="0" borderId="0" xfId="0" applyFont="1" applyAlignment="1">
      <alignment vertical="center" shrinkToFit="1"/>
    </xf>
    <xf numFmtId="0" fontId="0" fillId="0" borderId="0" xfId="0" applyFont="1" applyAlignment="1">
      <alignment horizontal="center"/>
    </xf>
    <xf numFmtId="0" fontId="0" fillId="0" borderId="0" xfId="0" applyFont="1" applyAlignment="1">
      <alignment shrinkToFit="1"/>
    </xf>
    <xf numFmtId="0" fontId="21" fillId="2" borderId="1" xfId="0" applyFont="1" applyFill="1" applyBorder="1" applyAlignment="1">
      <alignment vertical="center"/>
    </xf>
    <xf numFmtId="0" fontId="21" fillId="2" borderId="1" xfId="0" applyFont="1" applyFill="1" applyBorder="1" applyAlignment="1">
      <alignment horizontal="center" vertical="center" shrinkToFit="1"/>
    </xf>
    <xf numFmtId="0" fontId="22" fillId="2" borderId="1" xfId="0" applyFont="1" applyFill="1" applyBorder="1" applyAlignment="1">
      <alignment vertical="center" shrinkToFit="1"/>
    </xf>
    <xf numFmtId="0" fontId="0" fillId="2"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shrinkToFi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0" borderId="1" xfId="0" applyFont="1" applyBorder="1" applyAlignment="1">
      <alignment horizontal="center" vertical="center" shrinkToFit="1"/>
    </xf>
    <xf numFmtId="0" fontId="23" fillId="0" borderId="1"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pplyAlignment="1">
      <alignment vertical="center" shrinkToFit="1"/>
    </xf>
    <xf numFmtId="0" fontId="13" fillId="0" borderId="0" xfId="0" applyFont="1" applyAlignment="1">
      <alignment horizontal="center"/>
    </xf>
    <xf numFmtId="0" fontId="13" fillId="0" borderId="0" xfId="0" applyFont="1"/>
    <xf numFmtId="0" fontId="13" fillId="0" borderId="0" xfId="0" applyFont="1" applyAlignment="1">
      <alignment shrinkToFi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shrinkToFit="1"/>
    </xf>
    <xf numFmtId="0" fontId="23" fillId="0" borderId="0" xfId="0" applyFont="1" applyAlignment="1">
      <alignment vertical="center" shrinkToFit="1"/>
    </xf>
    <xf numFmtId="0" fontId="13" fillId="0" borderId="0" xfId="0" quotePrefix="1" applyFont="1" applyAlignment="1">
      <alignment horizontal="center" vertical="center" shrinkToFit="1"/>
    </xf>
    <xf numFmtId="0" fontId="13" fillId="0" borderId="0" xfId="0" applyFont="1" applyAlignment="1">
      <alignment vertical="center" shrinkToFit="1"/>
    </xf>
    <xf numFmtId="49" fontId="13" fillId="0" borderId="0" xfId="0" applyNumberFormat="1" applyFont="1" applyAlignment="1">
      <alignment horizontal="center" vertical="center"/>
    </xf>
    <xf numFmtId="0" fontId="13"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0" fillId="0" borderId="0" xfId="0" applyAlignment="1">
      <alignment horizontal="left"/>
    </xf>
    <xf numFmtId="0" fontId="24" fillId="0" borderId="0" xfId="0" applyFont="1"/>
    <xf numFmtId="0" fontId="25" fillId="2" borderId="1" xfId="0" applyFont="1" applyFill="1" applyBorder="1" applyAlignment="1">
      <alignment horizontal="center" vertical="center"/>
    </xf>
    <xf numFmtId="0" fontId="25" fillId="2" borderId="1" xfId="0" applyFont="1" applyFill="1" applyBorder="1" applyAlignment="1">
      <alignment vertical="center"/>
    </xf>
    <xf numFmtId="0" fontId="21" fillId="2" borderId="1" xfId="0" applyFont="1" applyFill="1" applyBorder="1" applyAlignment="1">
      <alignment vertical="center" shrinkToFit="1"/>
    </xf>
    <xf numFmtId="0" fontId="26" fillId="0" borderId="0" xfId="0" applyFont="1"/>
    <xf numFmtId="0" fontId="26" fillId="0" borderId="0" xfId="0" applyFont="1" applyBorder="1" applyAlignment="1">
      <alignment horizontal="center" vertical="center"/>
    </xf>
    <xf numFmtId="0" fontId="27" fillId="0" borderId="0" xfId="0" applyFont="1"/>
    <xf numFmtId="0" fontId="26" fillId="0" borderId="0" xfId="0" applyFont="1" applyBorder="1"/>
    <xf numFmtId="0" fontId="27" fillId="0" borderId="0"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93AF-6CDC-40C3-BCBC-256E523611B5}">
  <dimension ref="A1:G75"/>
  <sheetViews>
    <sheetView tabSelected="1" topLeftCell="A46" zoomScaleNormal="100" workbookViewId="0">
      <selection activeCell="D46" sqref="D46"/>
    </sheetView>
  </sheetViews>
  <sheetFormatPr defaultRowHeight="18.75"/>
  <cols>
    <col min="1" max="1" width="4.875" customWidth="1"/>
    <col min="2" max="2" width="24.375" style="15" customWidth="1"/>
    <col min="3" max="3" width="25.25" style="15" customWidth="1"/>
    <col min="4" max="5" width="7.25" customWidth="1"/>
    <col min="6" max="6" width="14.5" style="15" customWidth="1"/>
  </cols>
  <sheetData>
    <row r="1" spans="1:6" ht="19.5">
      <c r="A1" s="50" t="s">
        <v>323</v>
      </c>
      <c r="B1" s="50"/>
      <c r="C1" s="50"/>
      <c r="D1" s="50"/>
      <c r="E1" s="50"/>
      <c r="F1" s="50"/>
    </row>
    <row r="2" spans="1:6">
      <c r="A2" s="46" t="s">
        <v>343</v>
      </c>
      <c r="B2" s="13"/>
      <c r="C2" s="13"/>
    </row>
    <row r="3" spans="1:6">
      <c r="A3" s="51" t="s">
        <v>8</v>
      </c>
      <c r="B3" s="52" t="s">
        <v>60</v>
      </c>
      <c r="C3" s="52" t="s">
        <v>61</v>
      </c>
      <c r="D3" s="51" t="s">
        <v>164</v>
      </c>
      <c r="E3" s="51"/>
      <c r="F3" s="52" t="s">
        <v>59</v>
      </c>
    </row>
    <row r="4" spans="1:6">
      <c r="A4" s="51"/>
      <c r="B4" s="52"/>
      <c r="C4" s="52"/>
      <c r="D4" s="45" t="s">
        <v>165</v>
      </c>
      <c r="E4" s="45" t="s">
        <v>166</v>
      </c>
      <c r="F4" s="52"/>
    </row>
    <row r="5" spans="1:6" ht="18.75" customHeight="1">
      <c r="A5" s="9" t="s">
        <v>10</v>
      </c>
      <c r="B5" s="12" t="s">
        <v>205</v>
      </c>
      <c r="C5" s="12" t="s">
        <v>267</v>
      </c>
      <c r="D5" s="40">
        <f>地下!J3+'1F'!K3+'２F'!J3+その他施設!J3+誘導等設備!G3</f>
        <v>12</v>
      </c>
      <c r="E5" s="7">
        <f>地下!I3+'1F'!I3+'２F'!I3+その他施設!I3+誘導等設備!G3</f>
        <v>12</v>
      </c>
      <c r="F5" s="23"/>
    </row>
    <row r="6" spans="1:6" ht="18.75" customHeight="1">
      <c r="A6" s="9" t="s">
        <v>11</v>
      </c>
      <c r="B6" s="12" t="s">
        <v>206</v>
      </c>
      <c r="C6" s="12" t="s">
        <v>268</v>
      </c>
      <c r="D6" s="40">
        <f>地下!J4+'1F'!K4+'２F'!J4+その他施設!J4+誘導等設備!G4</f>
        <v>27</v>
      </c>
      <c r="E6" s="7">
        <f>地下!I4+'1F'!I4+'２F'!I4+その他施設!I4+誘導等設備!G4</f>
        <v>54</v>
      </c>
      <c r="F6" s="23"/>
    </row>
    <row r="7" spans="1:6" ht="18.75" customHeight="1">
      <c r="A7" s="9" t="s">
        <v>12</v>
      </c>
      <c r="B7" s="12" t="s">
        <v>207</v>
      </c>
      <c r="C7" s="12" t="s">
        <v>264</v>
      </c>
      <c r="D7" s="40">
        <f>地下!J5+'1F'!K5+'２F'!J5+その他施設!J5+誘導等設備!G5</f>
        <v>1</v>
      </c>
      <c r="E7" s="7">
        <f>地下!I5+'1F'!I5+'２F'!I5+その他施設!I5+誘導等設備!G5</f>
        <v>1</v>
      </c>
      <c r="F7" s="23"/>
    </row>
    <row r="8" spans="1:6" ht="18.75" customHeight="1">
      <c r="A8" s="9" t="s">
        <v>13</v>
      </c>
      <c r="B8" s="12" t="s">
        <v>208</v>
      </c>
      <c r="C8" s="12" t="s">
        <v>265</v>
      </c>
      <c r="D8" s="40">
        <f>地下!J6+'1F'!K6+'２F'!J6+その他施設!J6+誘導等設備!G6</f>
        <v>2</v>
      </c>
      <c r="E8" s="7">
        <f>地下!I6+'1F'!I6+'２F'!I6+その他施設!I6+誘導等設備!G6</f>
        <v>4</v>
      </c>
      <c r="F8" s="23"/>
    </row>
    <row r="9" spans="1:6" ht="18.75" customHeight="1">
      <c r="A9" s="9" t="s">
        <v>14</v>
      </c>
      <c r="B9" s="12" t="s">
        <v>209</v>
      </c>
      <c r="C9" s="12" t="s">
        <v>268</v>
      </c>
      <c r="D9" s="40">
        <f>地下!J7+'1F'!K7+'２F'!J7+その他施設!J7+誘導等設備!G7</f>
        <v>36</v>
      </c>
      <c r="E9" s="7">
        <f>地下!I7+'1F'!I7+'２F'!I7+その他施設!I7+誘導等設備!G7</f>
        <v>72</v>
      </c>
      <c r="F9" s="23"/>
    </row>
    <row r="10" spans="1:6" ht="18.75" customHeight="1">
      <c r="A10" s="9" t="s">
        <v>15</v>
      </c>
      <c r="B10" s="12" t="s">
        <v>210</v>
      </c>
      <c r="C10" s="12" t="s">
        <v>269</v>
      </c>
      <c r="D10" s="40">
        <f>地下!J8+'1F'!K8+'２F'!J8+その他施設!J8+誘導等設備!G8</f>
        <v>102</v>
      </c>
      <c r="E10" s="7">
        <f>地下!I8+'1F'!I8+'２F'!I8+その他施設!I8+誘導等設備!G8</f>
        <v>306</v>
      </c>
      <c r="F10" s="23"/>
    </row>
    <row r="11" spans="1:6" ht="18.75" customHeight="1">
      <c r="A11" s="9" t="s">
        <v>16</v>
      </c>
      <c r="B11" s="12" t="s">
        <v>211</v>
      </c>
      <c r="C11" s="12" t="s">
        <v>267</v>
      </c>
      <c r="D11" s="40">
        <f>地下!J9+'1F'!K9+'２F'!J9+その他施設!J9+誘導等設備!G9</f>
        <v>11</v>
      </c>
      <c r="E11" s="7">
        <f>地下!I9+'1F'!I9+'２F'!I9+その他施設!I9+誘導等設備!G9</f>
        <v>11</v>
      </c>
      <c r="F11" s="23"/>
    </row>
    <row r="12" spans="1:6" ht="18.75" customHeight="1">
      <c r="A12" s="9" t="s">
        <v>17</v>
      </c>
      <c r="B12" s="12" t="s">
        <v>212</v>
      </c>
      <c r="C12" s="12" t="s">
        <v>268</v>
      </c>
      <c r="D12" s="40">
        <f>地下!J10+'1F'!K10+'２F'!J10+その他施設!J10+誘導等設備!G10</f>
        <v>25</v>
      </c>
      <c r="E12" s="7">
        <f>地下!I10+'1F'!I10+'２F'!I10+その他施設!I10+誘導等設備!G10</f>
        <v>50</v>
      </c>
      <c r="F12" s="23"/>
    </row>
    <row r="13" spans="1:6" ht="18.75" hidden="1" customHeight="1">
      <c r="A13" s="8" t="s">
        <v>18</v>
      </c>
      <c r="B13" s="48" t="s">
        <v>213</v>
      </c>
      <c r="C13" s="36" t="s">
        <v>268</v>
      </c>
      <c r="D13" s="41">
        <f>地下!J11+'1F'!K11+'２F'!J11+その他施設!J11+誘導等設備!G11</f>
        <v>30</v>
      </c>
      <c r="E13" s="41">
        <f>地下!I11+'1F'!I11+'２F'!I11+その他施設!I11+誘導等設備!G11</f>
        <v>60</v>
      </c>
      <c r="F13" s="24" t="s">
        <v>330</v>
      </c>
    </row>
    <row r="14" spans="1:6" ht="18.75" customHeight="1">
      <c r="A14" s="9" t="s">
        <v>19</v>
      </c>
      <c r="B14" s="12" t="s">
        <v>215</v>
      </c>
      <c r="C14" s="12" t="s">
        <v>268</v>
      </c>
      <c r="D14" s="40">
        <f>地下!J12+'1F'!K12+'２F'!J12+その他施設!J12+誘導等設備!G12</f>
        <v>30</v>
      </c>
      <c r="E14" s="40">
        <f>地下!I12+'1F'!I12+'２F'!I12+その他施設!I12+誘導等設備!G12</f>
        <v>49</v>
      </c>
      <c r="F14" s="23"/>
    </row>
    <row r="15" spans="1:6" ht="18.75" customHeight="1">
      <c r="A15" s="9" t="s">
        <v>20</v>
      </c>
      <c r="B15" s="12" t="s">
        <v>214</v>
      </c>
      <c r="C15" s="12" t="s">
        <v>270</v>
      </c>
      <c r="D15" s="40">
        <f>地下!J13+'1F'!K13+'２F'!J13+その他施設!J13+誘導等設備!G13</f>
        <v>2</v>
      </c>
      <c r="E15" s="40">
        <f>地下!I13+'1F'!I13+'２F'!I13+その他施設!I13+誘導等設備!G13</f>
        <v>3</v>
      </c>
      <c r="F15" s="23"/>
    </row>
    <row r="16" spans="1:6" ht="18.75" customHeight="1">
      <c r="A16" s="9" t="s">
        <v>21</v>
      </c>
      <c r="B16" s="12" t="s">
        <v>216</v>
      </c>
      <c r="C16" s="12" t="s">
        <v>267</v>
      </c>
      <c r="D16" s="40">
        <f>地下!J14+'1F'!K14+'２F'!J14+その他施設!J14+誘導等設備!G14</f>
        <v>4</v>
      </c>
      <c r="E16" s="40">
        <f>地下!I14+'1F'!I14+'２F'!I14+その他施設!I14+誘導等設備!G14</f>
        <v>4</v>
      </c>
      <c r="F16" s="23"/>
    </row>
    <row r="17" spans="1:7" ht="18.75" customHeight="1">
      <c r="A17" s="9" t="s">
        <v>22</v>
      </c>
      <c r="B17" s="12" t="s">
        <v>217</v>
      </c>
      <c r="C17" s="12" t="s">
        <v>267</v>
      </c>
      <c r="D17" s="40">
        <f>地下!J15+'1F'!K15+'２F'!J15+その他施設!J15+誘導等設備!G15</f>
        <v>10</v>
      </c>
      <c r="E17" s="40">
        <f>地下!I15+'1F'!I15+'２F'!I15+その他施設!I15+誘導等設備!G15</f>
        <v>10</v>
      </c>
      <c r="F17" s="23"/>
    </row>
    <row r="18" spans="1:7" ht="18.75" customHeight="1">
      <c r="A18" s="9" t="s">
        <v>23</v>
      </c>
      <c r="B18" s="12" t="s">
        <v>218</v>
      </c>
      <c r="C18" s="12" t="s">
        <v>271</v>
      </c>
      <c r="D18" s="40">
        <f>地下!J16+'1F'!K16+'２F'!J16+その他施設!J16+誘導等設備!G16</f>
        <v>4</v>
      </c>
      <c r="E18" s="40">
        <f>地下!I16+'1F'!I16+'２F'!I16+その他施設!I16+誘導等設備!G16</f>
        <v>4</v>
      </c>
      <c r="F18" s="23"/>
    </row>
    <row r="19" spans="1:7" ht="18.75" hidden="1" customHeight="1">
      <c r="A19" s="8" t="s">
        <v>24</v>
      </c>
      <c r="B19" s="19" t="s">
        <v>219</v>
      </c>
      <c r="C19" s="19" t="s">
        <v>272</v>
      </c>
      <c r="D19" s="41">
        <f>地下!J17+'1F'!K17+'２F'!J17+その他施設!J17+誘導等設備!G17</f>
        <v>33</v>
      </c>
      <c r="E19" s="41">
        <f>地下!I17+'1F'!I17+'２F'!I17+その他施設!I17+誘導等設備!G17</f>
        <v>33</v>
      </c>
      <c r="F19" s="24" t="s">
        <v>313</v>
      </c>
    </row>
    <row r="20" spans="1:7" ht="18.75" customHeight="1">
      <c r="A20" s="9" t="s">
        <v>25</v>
      </c>
      <c r="B20" s="12" t="s">
        <v>220</v>
      </c>
      <c r="C20" s="12" t="s">
        <v>273</v>
      </c>
      <c r="D20" s="40">
        <f>地下!J18+'1F'!K18+'２F'!J18+その他施設!J18+誘導等設備!G18</f>
        <v>15</v>
      </c>
      <c r="E20" s="40">
        <f>地下!I18+'1F'!I18+'２F'!I18+その他施設!I18+誘導等設備!G18</f>
        <v>15</v>
      </c>
      <c r="F20" s="23"/>
      <c r="G20" s="1"/>
    </row>
    <row r="21" spans="1:7" ht="18.75" customHeight="1">
      <c r="A21" s="9" t="s">
        <v>26</v>
      </c>
      <c r="B21" s="12" t="s">
        <v>56</v>
      </c>
      <c r="C21" s="12" t="s">
        <v>274</v>
      </c>
      <c r="D21" s="40">
        <f>地下!J19+'1F'!K19+'２F'!J19+その他施設!J19+誘導等設備!G19</f>
        <v>95</v>
      </c>
      <c r="E21" s="40">
        <f>地下!I19+'1F'!I19+'２F'!I19+その他施設!I19+誘導等設備!G19</f>
        <v>104</v>
      </c>
      <c r="F21" s="23"/>
    </row>
    <row r="22" spans="1:7" ht="18.75" customHeight="1">
      <c r="A22" s="9" t="s">
        <v>27</v>
      </c>
      <c r="B22" s="16" t="s">
        <v>221</v>
      </c>
      <c r="C22" s="16" t="s">
        <v>275</v>
      </c>
      <c r="D22" s="40">
        <f>地下!J20+'1F'!K20+'２F'!J20+その他施設!J20+誘導等設備!G20</f>
        <v>43</v>
      </c>
      <c r="E22" s="40">
        <f>地下!I20+'1F'!I20+'２F'!I20+その他施設!I20+誘導等設備!G20</f>
        <v>43</v>
      </c>
      <c r="F22" s="23"/>
    </row>
    <row r="23" spans="1:7" ht="18.75" customHeight="1">
      <c r="A23" s="9" t="s">
        <v>28</v>
      </c>
      <c r="B23" s="16" t="s">
        <v>222</v>
      </c>
      <c r="C23" s="16" t="s">
        <v>276</v>
      </c>
      <c r="D23" s="40">
        <f>地下!J21+'1F'!K21+'２F'!J21+その他施設!J21+誘導等設備!G21</f>
        <v>50</v>
      </c>
      <c r="E23" s="40">
        <f>地下!I21+'1F'!I21+'２F'!I21+その他施設!I21+誘導等設備!G21</f>
        <v>50</v>
      </c>
      <c r="F23" s="23"/>
    </row>
    <row r="24" spans="1:7" s="1" customFormat="1" ht="18.75" hidden="1" customHeight="1">
      <c r="A24" s="8" t="s">
        <v>29</v>
      </c>
      <c r="B24" s="19" t="s">
        <v>223</v>
      </c>
      <c r="C24" s="19" t="s">
        <v>278</v>
      </c>
      <c r="D24" s="41">
        <f>地下!J22+'1F'!K22+'２F'!J22+その他施設!J22+誘導等設備!G22</f>
        <v>5</v>
      </c>
      <c r="E24" s="42">
        <f>地下!I22+'1F'!I22+'２F'!I22+その他施設!I22+誘導等設備!G22</f>
        <v>5</v>
      </c>
      <c r="F24" s="24" t="s">
        <v>313</v>
      </c>
    </row>
    <row r="25" spans="1:7" ht="18.75" customHeight="1">
      <c r="A25" s="9" t="s">
        <v>30</v>
      </c>
      <c r="B25" s="12" t="s">
        <v>223</v>
      </c>
      <c r="C25" s="12" t="s">
        <v>279</v>
      </c>
      <c r="D25" s="43">
        <f>地下!J23+'1F'!K23+'２F'!J23+その他施設!J23+誘導等設備!G23</f>
        <v>3</v>
      </c>
      <c r="E25" s="43">
        <f>地下!I23+'1F'!I23+'２F'!I23+その他施設!I23+誘導等設備!G23</f>
        <v>3</v>
      </c>
      <c r="F25" s="37"/>
    </row>
    <row r="26" spans="1:7" ht="18.75" customHeight="1">
      <c r="A26" s="9" t="s">
        <v>31</v>
      </c>
      <c r="B26" s="16" t="s">
        <v>224</v>
      </c>
      <c r="C26" s="16" t="s">
        <v>280</v>
      </c>
      <c r="D26" s="40">
        <f>地下!J24+'1F'!K24+'２F'!J24+その他施設!J24+誘導等設備!G24</f>
        <v>12</v>
      </c>
      <c r="E26" s="44">
        <f>地下!I24+'1F'!I24+'２F'!I24+その他施設!I24+誘導等設備!G24</f>
        <v>12</v>
      </c>
      <c r="F26" s="23" t="s">
        <v>329</v>
      </c>
    </row>
    <row r="27" spans="1:7" ht="18.75" customHeight="1">
      <c r="A27" s="9" t="s">
        <v>32</v>
      </c>
      <c r="B27" s="16" t="s">
        <v>225</v>
      </c>
      <c r="C27" s="16" t="s">
        <v>281</v>
      </c>
      <c r="D27" s="40">
        <f>地下!J25+'1F'!K25+'２F'!J25+その他施設!J25+誘導等設備!G25</f>
        <v>4</v>
      </c>
      <c r="E27" s="44">
        <f>地下!I25+'1F'!I25+'２F'!I25+その他施設!I25+誘導等設備!G25</f>
        <v>4</v>
      </c>
      <c r="F27" s="23"/>
    </row>
    <row r="28" spans="1:7" ht="18.75" hidden="1" customHeight="1">
      <c r="A28" s="8" t="s">
        <v>33</v>
      </c>
      <c r="B28" s="32" t="s">
        <v>226</v>
      </c>
      <c r="C28" s="32" t="s">
        <v>277</v>
      </c>
      <c r="D28" s="41">
        <f>地下!J26+'1F'!K26+'２F'!J26+その他施設!J26+誘導等設備!G26</f>
        <v>8</v>
      </c>
      <c r="E28" s="42">
        <f>地下!I26+'1F'!I26+'２F'!I26+その他施設!I26+誘導等設備!G26</f>
        <v>8</v>
      </c>
      <c r="F28" s="24" t="s">
        <v>313</v>
      </c>
    </row>
    <row r="29" spans="1:7" ht="18.75" customHeight="1">
      <c r="A29" s="9" t="s">
        <v>34</v>
      </c>
      <c r="B29" s="16" t="s">
        <v>227</v>
      </c>
      <c r="C29" s="16" t="s">
        <v>282</v>
      </c>
      <c r="D29" s="40">
        <f>地下!J27+'1F'!K27+'２F'!J27+その他施設!J27+誘導等設備!G27</f>
        <v>1</v>
      </c>
      <c r="E29" s="44">
        <f>地下!I27+'1F'!I27+'２F'!I27+その他施設!I27+誘導等設備!G27</f>
        <v>1</v>
      </c>
      <c r="F29" s="23"/>
    </row>
    <row r="30" spans="1:7" ht="18.75" customHeight="1">
      <c r="A30" s="9" t="s">
        <v>35</v>
      </c>
      <c r="B30" s="16" t="s">
        <v>228</v>
      </c>
      <c r="C30" s="16" t="s">
        <v>283</v>
      </c>
      <c r="D30" s="40">
        <f>地下!J28+'1F'!K28+'２F'!J28+その他施設!J28+誘導等設備!G28</f>
        <v>7</v>
      </c>
      <c r="E30" s="44">
        <f>地下!I28+'1F'!I28+'２F'!I28+その他施設!I28+誘導等設備!G28</f>
        <v>7</v>
      </c>
      <c r="F30" s="23"/>
    </row>
    <row r="31" spans="1:7" ht="18.75" customHeight="1">
      <c r="A31" s="9" t="s">
        <v>199</v>
      </c>
      <c r="B31" s="16" t="s">
        <v>229</v>
      </c>
      <c r="C31" s="16" t="s">
        <v>280</v>
      </c>
      <c r="D31" s="40">
        <f>地下!J29+'1F'!K29+'２F'!J29+その他施設!J29+誘導等設備!G29</f>
        <v>5</v>
      </c>
      <c r="E31" s="44">
        <f>地下!I29+'1F'!I29+'２F'!I29+その他施設!I29+誘導等設備!G29</f>
        <v>5</v>
      </c>
      <c r="F31" s="23"/>
    </row>
    <row r="32" spans="1:7" ht="18.75" customHeight="1">
      <c r="A32" s="9" t="s">
        <v>37</v>
      </c>
      <c r="B32" s="16" t="s">
        <v>230</v>
      </c>
      <c r="C32" s="16" t="s">
        <v>284</v>
      </c>
      <c r="D32" s="40">
        <f>地下!J30+'1F'!K30+'２F'!J30+その他施設!J30+誘導等設備!G30</f>
        <v>4</v>
      </c>
      <c r="E32" s="44">
        <f>地下!I30+'1F'!I30+'２F'!I30+その他施設!I30+誘導等設備!G30</f>
        <v>4</v>
      </c>
      <c r="F32" s="23"/>
    </row>
    <row r="33" spans="1:6" ht="18.75" customHeight="1">
      <c r="A33" s="9" t="s">
        <v>38</v>
      </c>
      <c r="B33" s="16" t="s">
        <v>231</v>
      </c>
      <c r="C33" s="16" t="s">
        <v>285</v>
      </c>
      <c r="D33" s="40">
        <f>地下!J31+'1F'!K31+'２F'!J31+その他施設!J31+誘導等設備!G31</f>
        <v>26</v>
      </c>
      <c r="E33" s="44">
        <f>地下!I31+'1F'!I31+'２F'!I31+その他施設!I31+誘導等設備!G31</f>
        <v>26</v>
      </c>
      <c r="F33" s="23" t="s">
        <v>329</v>
      </c>
    </row>
    <row r="34" spans="1:6" ht="18.75" customHeight="1">
      <c r="A34" s="9" t="s">
        <v>39</v>
      </c>
      <c r="B34" s="16" t="s">
        <v>232</v>
      </c>
      <c r="C34" s="16" t="s">
        <v>282</v>
      </c>
      <c r="D34" s="40">
        <f>地下!J32+'1F'!K32+'２F'!J32+その他施設!J32+誘導等設備!G32</f>
        <v>15</v>
      </c>
      <c r="E34" s="44">
        <f>地下!I32+'1F'!I32+'２F'!I32+その他施設!I32+誘導等設備!G32</f>
        <v>15</v>
      </c>
      <c r="F34" s="23" t="s">
        <v>329</v>
      </c>
    </row>
    <row r="35" spans="1:6" ht="18.75" customHeight="1">
      <c r="A35" s="9" t="s">
        <v>36</v>
      </c>
      <c r="B35" s="16" t="s">
        <v>233</v>
      </c>
      <c r="C35" s="16" t="s">
        <v>286</v>
      </c>
      <c r="D35" s="40">
        <f>地下!J33+'1F'!K33+'２F'!J33+その他施設!J33+誘導等設備!G33</f>
        <v>3</v>
      </c>
      <c r="E35" s="44">
        <f>地下!I33+'1F'!I33+'２F'!I33+その他施設!I33+誘導等設備!G33</f>
        <v>3</v>
      </c>
      <c r="F35" s="23"/>
    </row>
    <row r="36" spans="1:6" ht="18.75" customHeight="1">
      <c r="A36" s="9" t="s">
        <v>40</v>
      </c>
      <c r="B36" s="16" t="s">
        <v>234</v>
      </c>
      <c r="C36" s="16" t="s">
        <v>287</v>
      </c>
      <c r="D36" s="40">
        <f>地下!J34+'1F'!K34+'２F'!J34+その他施設!J34+誘導等設備!G34</f>
        <v>9</v>
      </c>
      <c r="E36" s="44">
        <f>地下!I34+'1F'!I34+'２F'!I34+その他施設!I34+誘導等設備!G34</f>
        <v>27</v>
      </c>
      <c r="F36" s="23"/>
    </row>
    <row r="37" spans="1:6" ht="18.75" customHeight="1">
      <c r="A37" s="9" t="s">
        <v>41</v>
      </c>
      <c r="B37" s="16" t="s">
        <v>57</v>
      </c>
      <c r="C37" s="16" t="s">
        <v>266</v>
      </c>
      <c r="D37" s="40">
        <f>地下!J35+'1F'!K35+'２F'!J35+その他施設!J35+誘導等設備!G35</f>
        <v>4</v>
      </c>
      <c r="E37" s="44">
        <f>地下!I35+'1F'!I35+'２F'!I35+その他施設!I35+誘導等設備!G35</f>
        <v>4</v>
      </c>
      <c r="F37" s="23"/>
    </row>
    <row r="38" spans="1:6" ht="18.75" customHeight="1">
      <c r="A38" s="9" t="s">
        <v>42</v>
      </c>
      <c r="B38" s="16" t="s">
        <v>235</v>
      </c>
      <c r="C38" s="16" t="s">
        <v>288</v>
      </c>
      <c r="D38" s="40">
        <f>地下!J36+'1F'!K36+'２F'!J36+その他施設!J36+誘導等設備!G36</f>
        <v>26</v>
      </c>
      <c r="E38" s="44">
        <f>地下!I36+'1F'!I36+'２F'!I36+その他施設!I36+誘導等設備!G36</f>
        <v>26</v>
      </c>
      <c r="F38" s="23"/>
    </row>
    <row r="39" spans="1:6" ht="18.75" customHeight="1">
      <c r="A39" s="9" t="s">
        <v>43</v>
      </c>
      <c r="B39" s="16" t="s">
        <v>236</v>
      </c>
      <c r="C39" s="16" t="s">
        <v>277</v>
      </c>
      <c r="D39" s="40">
        <f>地下!J37+'1F'!K37+'２F'!J37+その他施設!J37+誘導等設備!G37</f>
        <v>14</v>
      </c>
      <c r="E39" s="44">
        <f>地下!I37+'1F'!I37+'２F'!I37+その他施設!I37+誘導等設備!G37</f>
        <v>14</v>
      </c>
      <c r="F39" s="23"/>
    </row>
    <row r="40" spans="1:6" ht="18.75" customHeight="1">
      <c r="A40" s="9" t="s">
        <v>167</v>
      </c>
      <c r="B40" s="16" t="s">
        <v>237</v>
      </c>
      <c r="C40" s="16" t="s">
        <v>292</v>
      </c>
      <c r="D40" s="40">
        <f>地下!J38+'1F'!K38+'２F'!J38+その他施設!J38+誘導等設備!G38</f>
        <v>8</v>
      </c>
      <c r="E40" s="44">
        <f>地下!I38+'1F'!I38+'２F'!I38+その他施設!I38+誘導等設備!G38</f>
        <v>16</v>
      </c>
      <c r="F40" s="35"/>
    </row>
    <row r="41" spans="1:6" ht="18.75" customHeight="1">
      <c r="A41" s="9" t="s">
        <v>168</v>
      </c>
      <c r="B41" s="16" t="s">
        <v>238</v>
      </c>
      <c r="C41" s="16" t="s">
        <v>293</v>
      </c>
      <c r="D41" s="40">
        <f>地下!J39+'1F'!K39+'２F'!J39+その他施設!J39+誘導等設備!G39</f>
        <v>2</v>
      </c>
      <c r="E41" s="34">
        <f>地下!I39+'1F'!I39+'２F'!I39+その他施設!I39+誘導等設備!G39</f>
        <v>2</v>
      </c>
      <c r="F41" s="23"/>
    </row>
    <row r="42" spans="1:6" ht="18.75" customHeight="1">
      <c r="A42" s="9" t="s">
        <v>163</v>
      </c>
      <c r="B42" s="16" t="s">
        <v>239</v>
      </c>
      <c r="C42" s="16" t="s">
        <v>287</v>
      </c>
      <c r="D42" s="40">
        <f>地下!J40+'1F'!K40+'２F'!J40+その他施設!J40+誘導等設備!G40</f>
        <v>3</v>
      </c>
      <c r="E42" s="34">
        <f>地下!I40+'1F'!I40+'２F'!I40+その他施設!I40+誘導等設備!G40</f>
        <v>9</v>
      </c>
      <c r="F42" s="23"/>
    </row>
    <row r="43" spans="1:6" ht="18.75" customHeight="1">
      <c r="A43" s="9" t="s">
        <v>169</v>
      </c>
      <c r="B43" s="16" t="s">
        <v>240</v>
      </c>
      <c r="C43" s="16" t="s">
        <v>294</v>
      </c>
      <c r="D43" s="7">
        <f>地下!J41+'1F'!K41+'２F'!J41+その他施設!J41+誘導等設備!G41</f>
        <v>20</v>
      </c>
      <c r="E43" s="22" t="s">
        <v>317</v>
      </c>
      <c r="F43" s="23" t="s">
        <v>331</v>
      </c>
    </row>
    <row r="44" spans="1:6" ht="18.75" customHeight="1">
      <c r="A44" s="9" t="s">
        <v>170</v>
      </c>
      <c r="B44" s="16" t="s">
        <v>241</v>
      </c>
      <c r="C44" s="16" t="s">
        <v>295</v>
      </c>
      <c r="D44" s="7">
        <f>地下!J42+'1F'!K42+'２F'!J42+その他施設!J42+誘導等設備!G42</f>
        <v>16</v>
      </c>
      <c r="E44" s="22" t="s">
        <v>317</v>
      </c>
      <c r="F44" s="23" t="s">
        <v>331</v>
      </c>
    </row>
    <row r="45" spans="1:6" ht="18.75" customHeight="1">
      <c r="A45" s="9" t="s">
        <v>171</v>
      </c>
      <c r="B45" s="16" t="s">
        <v>242</v>
      </c>
      <c r="C45" s="16" t="s">
        <v>296</v>
      </c>
      <c r="D45" s="7">
        <f>地下!J43+'1F'!K43+'２F'!J43+その他施設!J43+誘導等設備!G43</f>
        <v>4</v>
      </c>
      <c r="E45" s="22" t="s">
        <v>317</v>
      </c>
      <c r="F45" s="23" t="s">
        <v>332</v>
      </c>
    </row>
    <row r="46" spans="1:6" ht="18.75" customHeight="1">
      <c r="A46" s="9" t="s">
        <v>201</v>
      </c>
      <c r="B46" s="16" t="s">
        <v>243</v>
      </c>
      <c r="C46" s="16" t="s">
        <v>296</v>
      </c>
      <c r="D46" s="7">
        <f>地下!J44+'1F'!K44+'２F'!J44+その他施設!J44+誘導等設備!G44</f>
        <v>2</v>
      </c>
      <c r="E46" s="22" t="s">
        <v>317</v>
      </c>
      <c r="F46" s="23" t="s">
        <v>333</v>
      </c>
    </row>
    <row r="47" spans="1:6" ht="18.75" customHeight="1">
      <c r="A47" s="9" t="s">
        <v>173</v>
      </c>
      <c r="B47" s="16" t="s">
        <v>244</v>
      </c>
      <c r="C47" s="16" t="s">
        <v>297</v>
      </c>
      <c r="D47" s="7">
        <f>地下!J45+'1F'!K45+'２F'!J45+その他施設!J45+誘導等設備!G45</f>
        <v>11</v>
      </c>
      <c r="E47" s="22" t="s">
        <v>317</v>
      </c>
      <c r="F47" s="23" t="s">
        <v>334</v>
      </c>
    </row>
    <row r="48" spans="1:6" ht="18.75" customHeight="1">
      <c r="A48" s="9" t="s">
        <v>174</v>
      </c>
      <c r="B48" s="16" t="s">
        <v>245</v>
      </c>
      <c r="C48" s="16" t="s">
        <v>297</v>
      </c>
      <c r="D48" s="7">
        <f>地下!J46+'1F'!K46+'２F'!J46+その他施設!J46+誘導等設備!G46</f>
        <v>4</v>
      </c>
      <c r="E48" s="22" t="s">
        <v>317</v>
      </c>
      <c r="F48" s="23" t="s">
        <v>334</v>
      </c>
    </row>
    <row r="49" spans="1:6" ht="18.75" customHeight="1">
      <c r="A49" s="9" t="s">
        <v>175</v>
      </c>
      <c r="B49" s="16" t="s">
        <v>289</v>
      </c>
      <c r="C49" s="16" t="s">
        <v>297</v>
      </c>
      <c r="D49" s="7">
        <f>地下!J47+'1F'!K47+'２F'!J47+その他施設!J47+誘導等設備!G47</f>
        <v>1</v>
      </c>
      <c r="E49" s="22" t="s">
        <v>317</v>
      </c>
      <c r="F49" s="23" t="s">
        <v>334</v>
      </c>
    </row>
    <row r="50" spans="1:6" ht="18.75" hidden="1" customHeight="1">
      <c r="A50" s="8" t="s">
        <v>176</v>
      </c>
      <c r="B50" s="19" t="s">
        <v>246</v>
      </c>
      <c r="C50" s="19" t="s">
        <v>297</v>
      </c>
      <c r="D50" s="18">
        <f>地下!J48+'1F'!K48+'２F'!J48+その他施設!J48+誘導等設備!G48</f>
        <v>0</v>
      </c>
      <c r="E50" s="8" t="s">
        <v>317</v>
      </c>
      <c r="F50" s="47" t="s">
        <v>335</v>
      </c>
    </row>
    <row r="51" spans="1:6" ht="18.75" customHeight="1">
      <c r="A51" s="9" t="s">
        <v>177</v>
      </c>
      <c r="B51" s="16" t="s">
        <v>247</v>
      </c>
      <c r="C51" s="12" t="s">
        <v>267</v>
      </c>
      <c r="D51" s="40">
        <f>地下!J49+'1F'!K49+'２F'!J49+その他施設!J49+誘導等設備!G49</f>
        <v>5</v>
      </c>
      <c r="E51" s="7">
        <f>地下!I49+'1F'!I49+'２F'!I49+その他施設!I49+誘導等設備!G49</f>
        <v>5</v>
      </c>
      <c r="F51" s="23"/>
    </row>
    <row r="52" spans="1:6" ht="18.75" customHeight="1">
      <c r="A52" s="9" t="s">
        <v>178</v>
      </c>
      <c r="B52" s="16" t="s">
        <v>248</v>
      </c>
      <c r="C52" s="16" t="s">
        <v>298</v>
      </c>
      <c r="D52" s="40">
        <f>地下!J50+'1F'!K50+'２F'!J50+その他施設!J50+誘導等設備!G50</f>
        <v>27</v>
      </c>
      <c r="E52" s="7">
        <f>地下!I50+'1F'!I50+'２F'!I50+その他施設!I50+誘導等設備!G50</f>
        <v>27</v>
      </c>
      <c r="F52" s="23"/>
    </row>
    <row r="53" spans="1:6" ht="18.75" customHeight="1">
      <c r="A53" s="9" t="s">
        <v>179</v>
      </c>
      <c r="B53" s="16" t="s">
        <v>249</v>
      </c>
      <c r="C53" s="12" t="s">
        <v>267</v>
      </c>
      <c r="D53" s="40">
        <f>地下!J51+'1F'!K51+'２F'!J51+その他施設!J51+誘導等設備!G51</f>
        <v>2</v>
      </c>
      <c r="E53" s="7">
        <f>地下!I51+'1F'!I51+'２F'!I51+その他施設!I51+誘導等設備!G51</f>
        <v>2</v>
      </c>
      <c r="F53" s="23"/>
    </row>
    <row r="54" spans="1:6" ht="18.75" customHeight="1">
      <c r="A54" s="9" t="s">
        <v>180</v>
      </c>
      <c r="B54" s="16" t="s">
        <v>250</v>
      </c>
      <c r="C54" s="16" t="s">
        <v>299</v>
      </c>
      <c r="D54" s="40">
        <f>地下!J52+'1F'!K52+'２F'!J52+その他施設!J52+誘導等設備!G52</f>
        <v>2</v>
      </c>
      <c r="E54" s="7">
        <f>地下!I52+'1F'!I52+'２F'!I52+その他施設!I52+誘導等設備!G52</f>
        <v>2</v>
      </c>
      <c r="F54" s="23"/>
    </row>
    <row r="55" spans="1:6" ht="18.75" customHeight="1">
      <c r="A55" s="9" t="s">
        <v>181</v>
      </c>
      <c r="B55" s="16" t="s">
        <v>251</v>
      </c>
      <c r="C55" s="16" t="s">
        <v>300</v>
      </c>
      <c r="D55" s="40">
        <f>地下!J53+'1F'!K53+'２F'!J53+その他施設!J53+誘導等設備!G53</f>
        <v>11</v>
      </c>
      <c r="E55" s="7">
        <f>地下!I53+'1F'!I53+'２F'!I53+その他施設!I53+誘導等設備!G53</f>
        <v>11</v>
      </c>
      <c r="F55" s="23"/>
    </row>
    <row r="56" spans="1:6" ht="18.75" customHeight="1">
      <c r="A56" s="9" t="s">
        <v>182</v>
      </c>
      <c r="B56" s="16" t="s">
        <v>252</v>
      </c>
      <c r="C56" s="16" t="s">
        <v>301</v>
      </c>
      <c r="D56" s="40">
        <f>地下!J54+'1F'!K54+'２F'!J54+その他施設!J54+誘導等設備!G54</f>
        <v>2</v>
      </c>
      <c r="E56" s="7">
        <f>地下!I54+'1F'!I54+'２F'!I54+その他施設!I54+誘導等設備!G54</f>
        <v>2</v>
      </c>
      <c r="F56" s="23"/>
    </row>
    <row r="57" spans="1:6" ht="18.75" customHeight="1">
      <c r="A57" s="9" t="s">
        <v>183</v>
      </c>
      <c r="B57" s="16" t="s">
        <v>253</v>
      </c>
      <c r="C57" s="16" t="s">
        <v>290</v>
      </c>
      <c r="D57" s="40">
        <f>地下!J55+'1F'!K55+'２F'!J55+その他施設!J55+誘導等設備!G55</f>
        <v>10</v>
      </c>
      <c r="E57" s="7">
        <f>地下!I55+'1F'!I55+'２F'!I55+その他施設!I55+誘導等設備!G55</f>
        <v>10</v>
      </c>
      <c r="F57" s="23"/>
    </row>
    <row r="58" spans="1:6" ht="18.75" customHeight="1">
      <c r="A58" s="9" t="s">
        <v>184</v>
      </c>
      <c r="B58" s="16" t="s">
        <v>254</v>
      </c>
      <c r="C58" s="16" t="s">
        <v>291</v>
      </c>
      <c r="D58" s="7">
        <f>地下!J56+'1F'!K56+'２F'!J56+その他施設!J56+誘導等設備!G56</f>
        <v>1</v>
      </c>
      <c r="E58" s="22" t="s">
        <v>317</v>
      </c>
      <c r="F58" s="23" t="s">
        <v>334</v>
      </c>
    </row>
    <row r="59" spans="1:6" ht="18.75" customHeight="1">
      <c r="A59" s="9" t="s">
        <v>185</v>
      </c>
      <c r="B59" s="16" t="s">
        <v>255</v>
      </c>
      <c r="C59" s="16" t="s">
        <v>261</v>
      </c>
      <c r="D59" s="7">
        <f>地下!J57+'1F'!K57+'２F'!J57+その他施設!J57+誘導等設備!G57</f>
        <v>4</v>
      </c>
      <c r="E59" s="22" t="s">
        <v>317</v>
      </c>
      <c r="F59" s="23" t="s">
        <v>336</v>
      </c>
    </row>
    <row r="60" spans="1:6" ht="18.75" customHeight="1">
      <c r="A60" s="9" t="s">
        <v>186</v>
      </c>
      <c r="B60" s="16" t="s">
        <v>256</v>
      </c>
      <c r="C60" s="16" t="s">
        <v>262</v>
      </c>
      <c r="D60" s="40">
        <f>地下!J58+'1F'!K58+'２F'!J58+その他施設!J58+誘導等設備!G58</f>
        <v>4</v>
      </c>
      <c r="E60" s="7">
        <f>地下!I58+'1F'!I58+'２F'!I58+その他施設!I58+誘導等設備!G58</f>
        <v>4</v>
      </c>
      <c r="F60" s="23"/>
    </row>
    <row r="61" spans="1:6" ht="18.75" customHeight="1">
      <c r="A61" s="9" t="s">
        <v>187</v>
      </c>
      <c r="B61" s="16" t="s">
        <v>257</v>
      </c>
      <c r="C61" s="16" t="s">
        <v>263</v>
      </c>
      <c r="D61" s="40">
        <f>地下!J59+'1F'!K59+'２F'!J59+その他施設!J59+誘導等設備!G59</f>
        <v>8</v>
      </c>
      <c r="E61" s="7">
        <f>地下!I59+'1F'!I59+'２F'!I59+その他施設!I59+誘導等設備!G59</f>
        <v>8</v>
      </c>
      <c r="F61" s="23"/>
    </row>
    <row r="62" spans="1:6" ht="18.75" customHeight="1">
      <c r="A62" s="9" t="s">
        <v>188</v>
      </c>
      <c r="B62" s="16" t="s">
        <v>258</v>
      </c>
      <c r="C62" s="16" t="s">
        <v>264</v>
      </c>
      <c r="D62" s="7">
        <f>地下!J60+'1F'!K60+'２F'!J60+その他施設!J60+誘導等設備!G60</f>
        <v>1</v>
      </c>
      <c r="E62" s="40">
        <f>地下!I60+'1F'!I60+'２F'!I60+その他施設!I60+誘導等設備!G60</f>
        <v>1</v>
      </c>
      <c r="F62" s="23"/>
    </row>
    <row r="63" spans="1:6" ht="18.75" customHeight="1">
      <c r="A63" s="22" t="s">
        <v>189</v>
      </c>
      <c r="B63" s="16" t="s">
        <v>324</v>
      </c>
      <c r="C63" s="16" t="s">
        <v>327</v>
      </c>
      <c r="D63" s="40">
        <f>地下!J61+'1F'!K61+'２F'!J61+その他施設!J61+誘導等設備!G61</f>
        <v>3</v>
      </c>
      <c r="E63" s="40">
        <f>地下!I61+'1F'!I61+'２F'!I61+その他施設!I61+誘導等設備!G61</f>
        <v>3</v>
      </c>
      <c r="F63" s="23" t="s">
        <v>328</v>
      </c>
    </row>
    <row r="64" spans="1:6" ht="18.75" customHeight="1">
      <c r="A64" s="22" t="s">
        <v>190</v>
      </c>
      <c r="B64" s="16" t="s">
        <v>259</v>
      </c>
      <c r="C64" s="16" t="s">
        <v>260</v>
      </c>
      <c r="D64" s="7">
        <f>地下!J62+'1F'!K62+'２F'!J62+その他施設!J62+誘導等設備!G62</f>
        <v>6</v>
      </c>
      <c r="E64" s="40">
        <f>地下!I62+'1F'!I62+'２F'!I62+その他施設!I62+誘導等設備!G62</f>
        <v>6</v>
      </c>
      <c r="F64" s="23" t="s">
        <v>328</v>
      </c>
    </row>
    <row r="65" spans="1:6" ht="18.75" customHeight="1">
      <c r="A65" s="22" t="s">
        <v>308</v>
      </c>
      <c r="B65" s="16" t="s">
        <v>325</v>
      </c>
      <c r="C65" s="16" t="s">
        <v>264</v>
      </c>
      <c r="D65" s="7">
        <f>地下!J63+'1F'!K63+'２F'!J63+その他施設!J63+誘導等設備!G63</f>
        <v>22</v>
      </c>
      <c r="E65" s="40">
        <f>地下!I63+'1F'!I63+'２F'!I63+その他施設!I63+誘導等設備!G63</f>
        <v>22</v>
      </c>
      <c r="F65" s="23"/>
    </row>
    <row r="66" spans="1:6" ht="18.75" customHeight="1">
      <c r="A66" s="22" t="s">
        <v>309</v>
      </c>
      <c r="B66" s="16" t="s">
        <v>326</v>
      </c>
      <c r="C66" s="16" t="s">
        <v>327</v>
      </c>
      <c r="D66" s="7">
        <f>地下!J64+'1F'!K64+'２F'!J64+その他施設!J64+誘導等設備!G64</f>
        <v>27</v>
      </c>
      <c r="E66" s="40">
        <f>地下!I64+'1F'!I64+'２F'!I64+その他施設!I64+誘導等設備!G64</f>
        <v>27</v>
      </c>
      <c r="F66" s="23" t="s">
        <v>328</v>
      </c>
    </row>
    <row r="67" spans="1:6">
      <c r="C67" s="38" t="s">
        <v>302</v>
      </c>
      <c r="D67" s="39">
        <f>SUM(D5:D66)</f>
        <v>884</v>
      </c>
      <c r="E67" s="39">
        <f>SUM(E5:E66)</f>
        <v>1206</v>
      </c>
    </row>
    <row r="69" spans="1:6">
      <c r="A69" s="103" t="s">
        <v>338</v>
      </c>
    </row>
    <row r="70" spans="1:6">
      <c r="A70" s="49" t="s">
        <v>344</v>
      </c>
    </row>
    <row r="71" spans="1:6">
      <c r="A71" s="49" t="s">
        <v>339</v>
      </c>
    </row>
    <row r="72" spans="1:6">
      <c r="A72" s="49" t="s">
        <v>340</v>
      </c>
    </row>
    <row r="73" spans="1:6">
      <c r="A73" s="25" t="s">
        <v>341</v>
      </c>
    </row>
    <row r="74" spans="1:6">
      <c r="A74" s="104" t="s">
        <v>342</v>
      </c>
    </row>
    <row r="75" spans="1:6">
      <c r="A75" s="33"/>
    </row>
  </sheetData>
  <mergeCells count="6">
    <mergeCell ref="A1:F1"/>
    <mergeCell ref="A3:A4"/>
    <mergeCell ref="B3:B4"/>
    <mergeCell ref="C3:C4"/>
    <mergeCell ref="D3:E3"/>
    <mergeCell ref="F3:F4"/>
  </mergeCells>
  <phoneticPr fontId="3"/>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2EBA-6F76-4B67-9483-74A0D3A6C6C0}">
  <sheetPr>
    <pageSetUpPr fitToPage="1"/>
  </sheetPr>
  <dimension ref="A1:J66"/>
  <sheetViews>
    <sheetView zoomScaleNormal="100" zoomScaleSheetLayoutView="115" workbookViewId="0">
      <selection activeCell="D46" sqref="D46"/>
    </sheetView>
  </sheetViews>
  <sheetFormatPr defaultRowHeight="18.75"/>
  <cols>
    <col min="1" max="1" width="3.5" style="10" customWidth="1"/>
    <col min="2" max="2" width="16" customWidth="1"/>
    <col min="3" max="3" width="8.125" style="10" customWidth="1"/>
    <col min="4" max="4" width="6" customWidth="1"/>
    <col min="5" max="5" width="6.75" customWidth="1"/>
    <col min="6" max="6" width="6.375" customWidth="1"/>
    <col min="7" max="7" width="19.25" style="15" customWidth="1"/>
  </cols>
  <sheetData>
    <row r="1" spans="1:10">
      <c r="A1" s="11" t="s">
        <v>101</v>
      </c>
      <c r="B1" s="1"/>
      <c r="C1" s="6"/>
      <c r="D1" s="1"/>
      <c r="E1" s="1"/>
      <c r="F1" s="1"/>
      <c r="G1" s="13"/>
      <c r="H1" s="111"/>
      <c r="I1" s="111" t="s">
        <v>318</v>
      </c>
      <c r="J1" s="111" t="s">
        <v>319</v>
      </c>
    </row>
    <row r="2" spans="1:10" ht="6.75" customHeight="1">
      <c r="A2" s="6"/>
      <c r="B2" s="1"/>
      <c r="C2" s="6"/>
      <c r="D2" s="1"/>
      <c r="E2" s="1"/>
      <c r="F2" s="1"/>
      <c r="G2" s="13"/>
      <c r="H2" s="111"/>
      <c r="I2" s="111"/>
      <c r="J2" s="111"/>
    </row>
    <row r="3" spans="1:10" ht="23.25" customHeight="1">
      <c r="A3" s="78" t="s">
        <v>0</v>
      </c>
      <c r="B3" s="78" t="s">
        <v>1</v>
      </c>
      <c r="C3" s="78" t="s">
        <v>2</v>
      </c>
      <c r="D3" s="78" t="s">
        <v>6</v>
      </c>
      <c r="E3" s="78"/>
      <c r="F3" s="79" t="s">
        <v>7</v>
      </c>
      <c r="G3" s="80" t="s">
        <v>3</v>
      </c>
      <c r="H3" s="109" t="s">
        <v>10</v>
      </c>
      <c r="I3" s="112">
        <f>SUMIF($C$5:$C$15,照明器具種別一覧!A5,$F$5:$F$15)</f>
        <v>2</v>
      </c>
      <c r="J3" s="111">
        <f>SUMIF($C$5:$C$15,照明器具種別一覧!A5,$D$5:$D$15)</f>
        <v>2</v>
      </c>
    </row>
    <row r="4" spans="1:10" ht="31.5" customHeight="1">
      <c r="A4" s="78"/>
      <c r="B4" s="78"/>
      <c r="C4" s="78"/>
      <c r="D4" s="81" t="s">
        <v>9</v>
      </c>
      <c r="E4" s="82" t="s">
        <v>55</v>
      </c>
      <c r="F4" s="79"/>
      <c r="G4" s="80"/>
      <c r="H4" s="109" t="s">
        <v>11</v>
      </c>
      <c r="I4" s="112">
        <f>SUMIF($C$5:$C$15,照明器具種別一覧!A6,$F$5:$F$15)</f>
        <v>40</v>
      </c>
      <c r="J4" s="111">
        <f>SUMIF($C$5:$C$15,照明器具種別一覧!A6,$D$5:$D$15)</f>
        <v>20</v>
      </c>
    </row>
    <row r="5" spans="1:10">
      <c r="A5" s="9">
        <v>1</v>
      </c>
      <c r="B5" s="2" t="s">
        <v>45</v>
      </c>
      <c r="C5" s="9" t="s">
        <v>11</v>
      </c>
      <c r="D5" s="2">
        <v>12</v>
      </c>
      <c r="E5" s="2">
        <v>2</v>
      </c>
      <c r="F5" s="2">
        <f>D5*E5</f>
        <v>24</v>
      </c>
      <c r="G5" s="12"/>
      <c r="H5" s="109" t="s">
        <v>12</v>
      </c>
      <c r="I5" s="112">
        <f>SUMIF($C$5:$C$15,照明器具種別一覧!A7,$F$5:$F$15)</f>
        <v>0</v>
      </c>
      <c r="J5" s="111">
        <f>SUMIF($C$5:$C$15,照明器具種別一覧!A7,$D$5:$D$15)</f>
        <v>0</v>
      </c>
    </row>
    <row r="6" spans="1:10">
      <c r="A6" s="9">
        <v>2</v>
      </c>
      <c r="B6" s="2" t="s">
        <v>46</v>
      </c>
      <c r="C6" s="9" t="s">
        <v>14</v>
      </c>
      <c r="D6" s="2">
        <v>6</v>
      </c>
      <c r="E6" s="3">
        <v>2</v>
      </c>
      <c r="F6" s="2">
        <f t="shared" ref="F6:F15" si="0">D6*E6</f>
        <v>12</v>
      </c>
      <c r="G6" s="14"/>
      <c r="H6" s="109" t="s">
        <v>13</v>
      </c>
      <c r="I6" s="112">
        <f>SUMIF($C$5:$C$15,照明器具種別一覧!A8,$F$5:$F$15)</f>
        <v>0</v>
      </c>
      <c r="J6" s="111">
        <f>SUMIF($C$5:$C$15,照明器具種別一覧!A8,$D$5:$D$15)</f>
        <v>0</v>
      </c>
    </row>
    <row r="7" spans="1:10">
      <c r="A7" s="9">
        <v>3</v>
      </c>
      <c r="B7" s="2" t="s">
        <v>47</v>
      </c>
      <c r="C7" s="9" t="s">
        <v>11</v>
      </c>
      <c r="D7" s="2">
        <v>6</v>
      </c>
      <c r="E7" s="2">
        <v>2</v>
      </c>
      <c r="F7" s="2">
        <f t="shared" si="0"/>
        <v>12</v>
      </c>
      <c r="G7" s="14"/>
      <c r="H7" s="109" t="s">
        <v>14</v>
      </c>
      <c r="I7" s="112">
        <f>SUMIF($C$5:$C$15,照明器具種別一覧!A9,$F$5:$F$15)</f>
        <v>68</v>
      </c>
      <c r="J7" s="111">
        <f>SUMIF($C$5:$C$15,照明器具種別一覧!A9,$D$5:$D$15)</f>
        <v>34</v>
      </c>
    </row>
    <row r="8" spans="1:10">
      <c r="A8" s="9">
        <v>4</v>
      </c>
      <c r="B8" s="2" t="s">
        <v>48</v>
      </c>
      <c r="C8" s="9" t="s">
        <v>14</v>
      </c>
      <c r="D8" s="2">
        <v>1</v>
      </c>
      <c r="E8" s="2">
        <v>2</v>
      </c>
      <c r="F8" s="2">
        <f t="shared" si="0"/>
        <v>2</v>
      </c>
      <c r="G8" s="12"/>
      <c r="H8" s="109" t="s">
        <v>15</v>
      </c>
      <c r="I8" s="112">
        <f>SUMIF($C$5:$C$15,照明器具種別一覧!A10,$F$5:$F$15)</f>
        <v>0</v>
      </c>
      <c r="J8" s="111">
        <f>SUMIF($C$5:$C$15,照明器具種別一覧!A10,$D$5:$D$15)</f>
        <v>0</v>
      </c>
    </row>
    <row r="9" spans="1:10">
      <c r="A9" s="9">
        <v>5</v>
      </c>
      <c r="B9" s="2" t="s">
        <v>44</v>
      </c>
      <c r="C9" s="9" t="s">
        <v>14</v>
      </c>
      <c r="D9" s="2">
        <v>27</v>
      </c>
      <c r="E9" s="2">
        <v>2</v>
      </c>
      <c r="F9" s="2">
        <f t="shared" si="0"/>
        <v>54</v>
      </c>
      <c r="G9" s="12"/>
      <c r="H9" s="109" t="s">
        <v>16</v>
      </c>
      <c r="I9" s="112">
        <f>SUMIF($C$5:$C$15,照明器具種別一覧!A11,$F$5:$F$15)</f>
        <v>0</v>
      </c>
      <c r="J9" s="111">
        <f>SUMIF($C$5:$C$15,照明器具種別一覧!A11,$D$5:$D$15)</f>
        <v>0</v>
      </c>
    </row>
    <row r="10" spans="1:10">
      <c r="A10" s="105">
        <v>6</v>
      </c>
      <c r="B10" s="106" t="s">
        <v>50</v>
      </c>
      <c r="C10" s="102" t="s">
        <v>66</v>
      </c>
      <c r="D10" s="74">
        <v>10</v>
      </c>
      <c r="E10" s="74">
        <v>2</v>
      </c>
      <c r="F10" s="74">
        <f t="shared" si="0"/>
        <v>20</v>
      </c>
      <c r="G10" s="107" t="s">
        <v>67</v>
      </c>
      <c r="H10" s="109" t="s">
        <v>17</v>
      </c>
      <c r="I10" s="112">
        <f>SUMIF($C$5:$C$15,照明器具種別一覧!A12,$F$5:$F$15)</f>
        <v>0</v>
      </c>
      <c r="J10" s="111">
        <f>SUMIF($C$5:$C$15,照明器具種別一覧!A12,$D$5:$D$15)</f>
        <v>0</v>
      </c>
    </row>
    <row r="11" spans="1:10">
      <c r="A11" s="9">
        <v>7</v>
      </c>
      <c r="B11" s="2" t="s">
        <v>52</v>
      </c>
      <c r="C11" s="9" t="s">
        <v>68</v>
      </c>
      <c r="D11" s="2">
        <v>1</v>
      </c>
      <c r="E11" s="2">
        <v>1</v>
      </c>
      <c r="F11" s="2">
        <f t="shared" si="0"/>
        <v>1</v>
      </c>
      <c r="G11" s="12"/>
      <c r="H11" s="109" t="s">
        <v>18</v>
      </c>
      <c r="I11" s="112">
        <f>SUMIF($C$5:$C$15,照明器具種別一覧!A13,$F$5:$F$15)</f>
        <v>0</v>
      </c>
      <c r="J11" s="111">
        <f>SUMIF($C$5:$C$15,照明器具種別一覧!A13,$D$5:$D$15)</f>
        <v>0</v>
      </c>
    </row>
    <row r="12" spans="1:10">
      <c r="A12" s="9">
        <v>8</v>
      </c>
      <c r="B12" s="2" t="s">
        <v>49</v>
      </c>
      <c r="C12" s="9" t="s">
        <v>69</v>
      </c>
      <c r="D12" s="2">
        <v>3</v>
      </c>
      <c r="E12" s="2">
        <v>1</v>
      </c>
      <c r="F12" s="2">
        <f t="shared" si="0"/>
        <v>3</v>
      </c>
      <c r="G12" s="14"/>
      <c r="H12" s="109" t="s">
        <v>19</v>
      </c>
      <c r="I12" s="112">
        <f>SUMIF($C$5:$C$15,照明器具種別一覧!A14,$F$5:$F$15)</f>
        <v>0</v>
      </c>
      <c r="J12" s="111">
        <f>SUMIF($C$5:$C$15,照明器具種別一覧!A14,$D$5:$D$15)</f>
        <v>0</v>
      </c>
    </row>
    <row r="13" spans="1:10">
      <c r="A13" s="9">
        <v>9</v>
      </c>
      <c r="B13" s="2" t="s">
        <v>4</v>
      </c>
      <c r="C13" s="9" t="s">
        <v>10</v>
      </c>
      <c r="D13" s="2">
        <v>1</v>
      </c>
      <c r="E13" s="2">
        <v>1</v>
      </c>
      <c r="F13" s="2">
        <f t="shared" si="0"/>
        <v>1</v>
      </c>
      <c r="G13" s="14"/>
      <c r="H13" s="109" t="s">
        <v>20</v>
      </c>
      <c r="I13" s="112">
        <f>SUMIF($C$5:$C$15,照明器具種別一覧!A15,$F$5:$F$15)</f>
        <v>0</v>
      </c>
      <c r="J13" s="111">
        <f>SUMIF($C$5:$C$15,照明器具種別一覧!A15,$D$5:$D$15)</f>
        <v>0</v>
      </c>
    </row>
    <row r="14" spans="1:10">
      <c r="A14" s="9">
        <v>10</v>
      </c>
      <c r="B14" s="2" t="s">
        <v>51</v>
      </c>
      <c r="C14" s="9" t="s">
        <v>65</v>
      </c>
      <c r="D14" s="2">
        <v>1</v>
      </c>
      <c r="E14" s="2">
        <v>1</v>
      </c>
      <c r="F14" s="2">
        <f t="shared" si="0"/>
        <v>1</v>
      </c>
      <c r="G14" s="12" t="s">
        <v>53</v>
      </c>
      <c r="H14" s="109" t="s">
        <v>21</v>
      </c>
      <c r="I14" s="112">
        <f>SUMIF($C$5:$C$15,照明器具種別一覧!A16,$F$5:$F$15)</f>
        <v>0</v>
      </c>
      <c r="J14" s="111">
        <f>SUMIF($C$5:$C$15,照明器具種別一覧!A16,$D$5:$D$15)</f>
        <v>0</v>
      </c>
    </row>
    <row r="15" spans="1:10">
      <c r="A15" s="9">
        <v>11</v>
      </c>
      <c r="B15" s="2" t="s">
        <v>50</v>
      </c>
      <c r="C15" s="9" t="s">
        <v>11</v>
      </c>
      <c r="D15" s="2">
        <v>2</v>
      </c>
      <c r="E15" s="2">
        <v>2</v>
      </c>
      <c r="F15" s="2">
        <f t="shared" si="0"/>
        <v>4</v>
      </c>
      <c r="G15" s="12"/>
      <c r="H15" s="109" t="s">
        <v>22</v>
      </c>
      <c r="I15" s="112">
        <f>SUMIF($C$5:$C$15,照明器具種別一覧!A17,$F$5:$F$15)</f>
        <v>0</v>
      </c>
      <c r="J15" s="111">
        <f>SUMIF($C$5:$C$15,照明器具種別一覧!A17,$D$5:$D$15)</f>
        <v>0</v>
      </c>
    </row>
    <row r="16" spans="1:10">
      <c r="A16" s="53" t="s">
        <v>5</v>
      </c>
      <c r="B16" s="54"/>
      <c r="C16" s="55"/>
      <c r="D16" s="2">
        <f>SUM(D5:D15)</f>
        <v>70</v>
      </c>
      <c r="E16" s="2">
        <f>SUM(E5:E15)</f>
        <v>18</v>
      </c>
      <c r="F16" s="2">
        <f>SUM(F5:F15)</f>
        <v>134</v>
      </c>
      <c r="G16" s="12"/>
      <c r="H16" s="109" t="s">
        <v>23</v>
      </c>
      <c r="I16" s="112">
        <f>SUMIF($C$5:$C$15,照明器具種別一覧!A18,$F$5:$F$15)</f>
        <v>0</v>
      </c>
      <c r="J16" s="111">
        <f>SUMIF($C$5:$C$15,照明器具種別一覧!A18,$D$5:$D$15)</f>
        <v>0</v>
      </c>
    </row>
    <row r="17" spans="1:10">
      <c r="A17" s="6"/>
      <c r="B17" s="1"/>
      <c r="C17" s="6"/>
      <c r="D17" s="1"/>
      <c r="E17" s="1"/>
      <c r="F17" s="4"/>
      <c r="G17" s="13"/>
      <c r="H17" s="109" t="s">
        <v>24</v>
      </c>
      <c r="I17" s="112">
        <f>SUMIF($C$5:$C$15,照明器具種別一覧!A19,$F$5:$F$15)</f>
        <v>0</v>
      </c>
      <c r="J17" s="111">
        <f>SUMIF($C$5:$C$15,照明器具種別一覧!A19,$D$5:$D$15)</f>
        <v>0</v>
      </c>
    </row>
    <row r="18" spans="1:10">
      <c r="A18" s="6"/>
      <c r="B18" s="1"/>
      <c r="C18" s="6"/>
      <c r="D18" s="1"/>
      <c r="E18" s="1"/>
      <c r="F18" s="5"/>
      <c r="G18" s="13"/>
      <c r="H18" s="109" t="s">
        <v>25</v>
      </c>
      <c r="I18" s="112">
        <f>SUMIF($C$5:$C$15,照明器具種別一覧!A20,$F$5:$F$15)</f>
        <v>0</v>
      </c>
      <c r="J18" s="111">
        <f>SUMIF($C$5:$C$15,照明器具種別一覧!A20,$D$5:$D$15)</f>
        <v>0</v>
      </c>
    </row>
    <row r="19" spans="1:10">
      <c r="H19" s="109" t="s">
        <v>26</v>
      </c>
      <c r="I19" s="112">
        <f>SUMIF($C$5:$C$15,照明器具種別一覧!A21,$F$5:$F$15)</f>
        <v>0</v>
      </c>
      <c r="J19" s="111">
        <f>SUMIF($C$5:$C$15,照明器具種別一覧!A21,$D$5:$D$15)</f>
        <v>0</v>
      </c>
    </row>
    <row r="20" spans="1:10">
      <c r="H20" s="109" t="s">
        <v>27</v>
      </c>
      <c r="I20" s="112">
        <f>SUMIF($C$5:$C$15,照明器具種別一覧!A22,$F$5:$F$15)</f>
        <v>0</v>
      </c>
      <c r="J20" s="111">
        <f>SUMIF($C$5:$C$15,照明器具種別一覧!A22,$D$5:$D$15)</f>
        <v>0</v>
      </c>
    </row>
    <row r="21" spans="1:10">
      <c r="H21" s="109" t="s">
        <v>28</v>
      </c>
      <c r="I21" s="112">
        <f>SUMIF($C$5:$C$15,照明器具種別一覧!A23,$F$5:$F$15)</f>
        <v>3</v>
      </c>
      <c r="J21" s="111">
        <f>SUMIF($C$5:$C$15,照明器具種別一覧!A23,$D$5:$D$15)</f>
        <v>3</v>
      </c>
    </row>
    <row r="22" spans="1:10">
      <c r="H22" s="109" t="s">
        <v>29</v>
      </c>
      <c r="I22" s="112">
        <f>SUMIF($C$5:$C$15,照明器具種別一覧!A24,$F$5:$F$15)</f>
        <v>0</v>
      </c>
      <c r="J22" s="111">
        <f>SUMIF($C$5:$C$15,照明器具種別一覧!A24,$D$5:$D$15)</f>
        <v>0</v>
      </c>
    </row>
    <row r="23" spans="1:10">
      <c r="H23" s="109" t="s">
        <v>30</v>
      </c>
      <c r="I23" s="112">
        <f>SUMIF($C$5:$C$15,照明器具種別一覧!A25,$F$5:$F$15)</f>
        <v>0</v>
      </c>
      <c r="J23" s="111">
        <f>SUMIF($C$5:$C$15,照明器具種別一覧!A25,$D$5:$D$15)</f>
        <v>0</v>
      </c>
    </row>
    <row r="24" spans="1:10">
      <c r="H24" s="109" t="s">
        <v>31</v>
      </c>
      <c r="I24" s="112">
        <f>SUMIF($C$5:$C$15,照明器具種別一覧!A26,$F$5:$F$15)</f>
        <v>0</v>
      </c>
      <c r="J24" s="111">
        <f>SUMIF($C$5:$C$15,照明器具種別一覧!A26,$D$5:$D$15)</f>
        <v>0</v>
      </c>
    </row>
    <row r="25" spans="1:10">
      <c r="H25" s="109" t="s">
        <v>32</v>
      </c>
      <c r="I25" s="112">
        <f>SUMIF($C$5:$C$15,照明器具種別一覧!A27,$F$5:$F$15)</f>
        <v>0</v>
      </c>
      <c r="J25" s="111">
        <f>SUMIF($C$5:$C$15,照明器具種別一覧!A27,$D$5:$D$15)</f>
        <v>0</v>
      </c>
    </row>
    <row r="26" spans="1:10">
      <c r="H26" s="109" t="s">
        <v>33</v>
      </c>
      <c r="I26" s="112">
        <f>SUMIF($C$5:$C$15,照明器具種別一覧!A28,$F$5:$F$15)</f>
        <v>0</v>
      </c>
      <c r="J26" s="111">
        <f>SUMIF($C$5:$C$15,照明器具種別一覧!A28,$D$5:$D$15)</f>
        <v>0</v>
      </c>
    </row>
    <row r="27" spans="1:10">
      <c r="H27" s="109" t="s">
        <v>34</v>
      </c>
      <c r="I27" s="112">
        <f>SUMIF($C$5:$C$15,照明器具種別一覧!A29,$F$5:$F$15)</f>
        <v>0</v>
      </c>
      <c r="J27" s="111">
        <f>SUMIF($C$5:$C$15,照明器具種別一覧!A29,$D$5:$D$15)</f>
        <v>0</v>
      </c>
    </row>
    <row r="28" spans="1:10">
      <c r="H28" s="109" t="s">
        <v>35</v>
      </c>
      <c r="I28" s="112">
        <f>SUMIF($C$5:$C$15,照明器具種別一覧!A30,$F$5:$F$15)</f>
        <v>0</v>
      </c>
      <c r="J28" s="111">
        <f>SUMIF($C$5:$C$15,照明器具種別一覧!A30,$D$5:$D$15)</f>
        <v>0</v>
      </c>
    </row>
    <row r="29" spans="1:10">
      <c r="H29" s="109" t="s">
        <v>199</v>
      </c>
      <c r="I29" s="112">
        <f>SUMIF($C$5:$C$15,照明器具種別一覧!A31,$F$5:$F$15)</f>
        <v>0</v>
      </c>
      <c r="J29" s="111">
        <f>SUMIF($C$5:$C$15,照明器具種別一覧!A31,$D$5:$D$15)</f>
        <v>0</v>
      </c>
    </row>
    <row r="30" spans="1:10">
      <c r="H30" s="109" t="s">
        <v>37</v>
      </c>
      <c r="I30" s="112">
        <f>SUMIF($C$5:$C$15,照明器具種別一覧!A32,$F$5:$F$15)</f>
        <v>0</v>
      </c>
      <c r="J30" s="111">
        <f>SUMIF($C$5:$C$15,照明器具種別一覧!A32,$D$5:$D$15)</f>
        <v>0</v>
      </c>
    </row>
    <row r="31" spans="1:10">
      <c r="H31" s="109" t="s">
        <v>38</v>
      </c>
      <c r="I31" s="112">
        <f>SUMIF($C$5:$C$15,照明器具種別一覧!A33,$F$5:$F$15)</f>
        <v>1</v>
      </c>
      <c r="J31" s="111">
        <f>SUMIF($C$5:$C$15,照明器具種別一覧!A33,$D$5:$D$15)</f>
        <v>1</v>
      </c>
    </row>
    <row r="32" spans="1:10">
      <c r="H32" s="109" t="s">
        <v>39</v>
      </c>
      <c r="I32" s="112">
        <f>SUMIF($C$5:$C$15,照明器具種別一覧!A34,$F$5:$F$15)</f>
        <v>0</v>
      </c>
      <c r="J32" s="111">
        <f>SUMIF($C$5:$C$15,照明器具種別一覧!A34,$D$5:$D$15)</f>
        <v>0</v>
      </c>
    </row>
    <row r="33" spans="8:10">
      <c r="H33" s="109" t="s">
        <v>36</v>
      </c>
      <c r="I33" s="112">
        <f>SUMIF($C$5:$C$15,照明器具種別一覧!A35,$F$5:$F$15)</f>
        <v>0</v>
      </c>
      <c r="J33" s="111">
        <f>SUMIF($C$5:$C$15,照明器具種別一覧!A35,$D$5:$D$15)</f>
        <v>0</v>
      </c>
    </row>
    <row r="34" spans="8:10">
      <c r="H34" s="109" t="s">
        <v>40</v>
      </c>
      <c r="I34" s="112">
        <f>SUMIF($C$5:$C$15,照明器具種別一覧!A36,$F$5:$F$15)</f>
        <v>0</v>
      </c>
      <c r="J34" s="111">
        <f>SUMIF($C$5:$C$15,照明器具種別一覧!A36,$D$5:$D$15)</f>
        <v>0</v>
      </c>
    </row>
    <row r="35" spans="8:10">
      <c r="H35" s="109" t="s">
        <v>41</v>
      </c>
      <c r="I35" s="112">
        <f>SUMIF($C$5:$C$15,照明器具種別一覧!A37,$F$5:$F$15)</f>
        <v>0</v>
      </c>
      <c r="J35" s="111">
        <f>SUMIF($C$5:$C$15,照明器具種別一覧!A37,$D$5:$D$15)</f>
        <v>0</v>
      </c>
    </row>
    <row r="36" spans="8:10">
      <c r="H36" s="109" t="s">
        <v>42</v>
      </c>
      <c r="I36" s="112">
        <f>SUMIF($C$5:$C$15,照明器具種別一覧!A38,$F$5:$F$15)</f>
        <v>0</v>
      </c>
      <c r="J36" s="111">
        <f>SUMIF($C$5:$C$15,照明器具種別一覧!A38,$D$5:$D$15)</f>
        <v>0</v>
      </c>
    </row>
    <row r="37" spans="8:10">
      <c r="H37" s="109" t="s">
        <v>43</v>
      </c>
      <c r="I37" s="112">
        <f>SUMIF($C$5:$C$15,照明器具種別一覧!A39,$F$5:$F$15)</f>
        <v>0</v>
      </c>
      <c r="J37" s="111">
        <f>SUMIF($C$5:$C$15,照明器具種別一覧!A39,$D$5:$D$15)</f>
        <v>0</v>
      </c>
    </row>
    <row r="38" spans="8:10">
      <c r="H38" s="109" t="s">
        <v>167</v>
      </c>
      <c r="I38" s="112">
        <f>SUMIF($C$5:$C$15,照明器具種別一覧!A40,$F$5:$F$15)</f>
        <v>0</v>
      </c>
      <c r="J38" s="111">
        <f>SUMIF($C$5:$C$15,照明器具種別一覧!A40,$D$5:$D$15)</f>
        <v>0</v>
      </c>
    </row>
    <row r="39" spans="8:10">
      <c r="H39" s="109" t="s">
        <v>168</v>
      </c>
      <c r="I39" s="112">
        <f>SUMIF($C$5:$C$15,照明器具種別一覧!A41,$F$5:$F$15)</f>
        <v>0</v>
      </c>
      <c r="J39" s="111">
        <f>SUMIF($C$5:$C$15,照明器具種別一覧!A41,$D$5:$D$15)</f>
        <v>0</v>
      </c>
    </row>
    <row r="40" spans="8:10">
      <c r="H40" s="109" t="s">
        <v>163</v>
      </c>
      <c r="I40" s="112">
        <f>SUMIF($C$5:$C$15,照明器具種別一覧!A42,$F$5:$F$15)</f>
        <v>0</v>
      </c>
      <c r="J40" s="111">
        <f>SUMIF($C$5:$C$15,照明器具種別一覧!A42,$D$5:$D$15)</f>
        <v>0</v>
      </c>
    </row>
    <row r="41" spans="8:10">
      <c r="H41" s="109" t="s">
        <v>169</v>
      </c>
      <c r="I41" s="112">
        <f>SUMIF($C$5:$C$15,照明器具種別一覧!A43,$F$5:$F$15)</f>
        <v>0</v>
      </c>
      <c r="J41" s="111">
        <f>SUMIF($C$5:$C$15,照明器具種別一覧!A43,$D$5:$D$15)</f>
        <v>0</v>
      </c>
    </row>
    <row r="42" spans="8:10">
      <c r="H42" s="109" t="s">
        <v>170</v>
      </c>
      <c r="I42" s="112">
        <f>SUMIF($C$5:$C$15,照明器具種別一覧!A44,$F$5:$F$15)</f>
        <v>0</v>
      </c>
      <c r="J42" s="111">
        <f>SUMIF($C$5:$C$15,照明器具種別一覧!A44,$D$5:$D$15)</f>
        <v>0</v>
      </c>
    </row>
    <row r="43" spans="8:10">
      <c r="H43" s="109" t="s">
        <v>171</v>
      </c>
      <c r="I43" s="112">
        <f>SUMIF($C$5:$C$15,照明器具種別一覧!A45,$F$5:$F$15)</f>
        <v>0</v>
      </c>
      <c r="J43" s="111">
        <f>SUMIF($C$5:$C$15,照明器具種別一覧!A45,$D$5:$D$15)</f>
        <v>0</v>
      </c>
    </row>
    <row r="44" spans="8:10">
      <c r="H44" s="109" t="s">
        <v>172</v>
      </c>
      <c r="I44" s="112">
        <f>SUMIF($C$5:$C$15,照明器具種別一覧!A46,$F$5:$F$15)</f>
        <v>0</v>
      </c>
      <c r="J44" s="111">
        <f>SUMIF($C$5:$C$15,照明器具種別一覧!A46,$D$5:$D$15)</f>
        <v>0</v>
      </c>
    </row>
    <row r="45" spans="8:10">
      <c r="H45" s="109" t="s">
        <v>173</v>
      </c>
      <c r="I45" s="112">
        <f>SUMIF($C$5:$C$15,照明器具種別一覧!A47,$F$5:$F$15)</f>
        <v>0</v>
      </c>
      <c r="J45" s="111">
        <f>SUMIF($C$5:$C$15,照明器具種別一覧!A47,$D$5:$D$15)</f>
        <v>0</v>
      </c>
    </row>
    <row r="46" spans="8:10">
      <c r="H46" s="109" t="s">
        <v>174</v>
      </c>
      <c r="I46" s="112">
        <f>SUMIF($C$5:$C$15,照明器具種別一覧!A48,$F$5:$F$15)</f>
        <v>0</v>
      </c>
      <c r="J46" s="111">
        <f>SUMIF($C$5:$C$15,照明器具種別一覧!A48,$D$5:$D$15)</f>
        <v>0</v>
      </c>
    </row>
    <row r="47" spans="8:10">
      <c r="H47" s="109" t="s">
        <v>175</v>
      </c>
      <c r="I47" s="112">
        <f>SUMIF($C$5:$C$15,照明器具種別一覧!A49,$F$5:$F$15)</f>
        <v>0</v>
      </c>
      <c r="J47" s="111">
        <f>SUMIF($C$5:$C$15,照明器具種別一覧!A49,$D$5:$D$15)</f>
        <v>0</v>
      </c>
    </row>
    <row r="48" spans="8:10">
      <c r="H48" s="109" t="s">
        <v>176</v>
      </c>
      <c r="I48" s="112">
        <f>SUMIF($C$5:$C$15,照明器具種別一覧!A50,$F$5:$F$15)</f>
        <v>0</v>
      </c>
      <c r="J48" s="111">
        <f>SUMIF($C$5:$C$15,照明器具種別一覧!A50,$D$5:$D$15)</f>
        <v>0</v>
      </c>
    </row>
    <row r="49" spans="8:10">
      <c r="H49" s="109" t="s">
        <v>177</v>
      </c>
      <c r="I49" s="112">
        <f>SUMIF($C$5:$C$15,照明器具種別一覧!A51,$F$5:$F$15)</f>
        <v>0</v>
      </c>
      <c r="J49" s="111">
        <f>SUMIF($C$5:$C$15,照明器具種別一覧!A51,$D$5:$D$15)</f>
        <v>0</v>
      </c>
    </row>
    <row r="50" spans="8:10">
      <c r="H50" s="109" t="s">
        <v>178</v>
      </c>
      <c r="I50" s="112">
        <f>SUMIF($C$5:$C$15,照明器具種別一覧!A52,$F$5:$F$15)</f>
        <v>0</v>
      </c>
      <c r="J50" s="111">
        <f>SUMIF($C$5:$C$15,照明器具種別一覧!A52,$D$5:$D$15)</f>
        <v>0</v>
      </c>
    </row>
    <row r="51" spans="8:10">
      <c r="H51" s="109" t="s">
        <v>179</v>
      </c>
      <c r="I51" s="112">
        <f>SUMIF($C$5:$C$15,照明器具種別一覧!A53,$F$5:$F$15)</f>
        <v>0</v>
      </c>
      <c r="J51" s="111">
        <f>SUMIF($C$5:$C$15,照明器具種別一覧!A53,$D$5:$D$15)</f>
        <v>0</v>
      </c>
    </row>
    <row r="52" spans="8:10">
      <c r="H52" s="109" t="s">
        <v>180</v>
      </c>
      <c r="I52" s="112">
        <f>SUMIF($C$5:$C$15,照明器具種別一覧!A54,$F$5:$F$15)</f>
        <v>0</v>
      </c>
      <c r="J52" s="111">
        <f>SUMIF($C$5:$C$15,照明器具種別一覧!A54,$D$5:$D$15)</f>
        <v>0</v>
      </c>
    </row>
    <row r="53" spans="8:10">
      <c r="H53" s="109" t="s">
        <v>181</v>
      </c>
      <c r="I53" s="112">
        <f>SUMIF($C$5:$C$15,照明器具種別一覧!A55,$F$5:$F$15)</f>
        <v>0</v>
      </c>
      <c r="J53" s="111">
        <f>SUMIF($C$5:$C$15,照明器具種別一覧!A55,$D$5:$D$15)</f>
        <v>0</v>
      </c>
    </row>
    <row r="54" spans="8:10">
      <c r="H54" s="109" t="s">
        <v>182</v>
      </c>
      <c r="I54" s="112">
        <f>SUMIF($C$5:$C$15,照明器具種別一覧!A56,$F$5:$F$15)</f>
        <v>0</v>
      </c>
      <c r="J54" s="111">
        <f>SUMIF($C$5:$C$15,照明器具種別一覧!A56,$D$5:$D$15)</f>
        <v>0</v>
      </c>
    </row>
    <row r="55" spans="8:10">
      <c r="H55" s="109" t="s">
        <v>183</v>
      </c>
      <c r="I55" s="112">
        <f>SUMIF($C$5:$C$15,照明器具種別一覧!A57,$F$5:$F$15)</f>
        <v>0</v>
      </c>
      <c r="J55" s="111">
        <f>SUMIF($C$5:$C$15,照明器具種別一覧!A57,$D$5:$D$15)</f>
        <v>0</v>
      </c>
    </row>
    <row r="56" spans="8:10">
      <c r="H56" s="109" t="s">
        <v>184</v>
      </c>
      <c r="I56" s="112">
        <f>SUMIF($C$5:$C$15,照明器具種別一覧!A58,$F$5:$F$15)</f>
        <v>0</v>
      </c>
      <c r="J56" s="111">
        <f>SUMIF($C$5:$C$15,照明器具種別一覧!A58,$D$5:$D$15)</f>
        <v>0</v>
      </c>
    </row>
    <row r="57" spans="8:10">
      <c r="H57" s="109" t="s">
        <v>185</v>
      </c>
      <c r="I57" s="112">
        <f>SUMIF($C$5:$C$15,照明器具種別一覧!A59,$F$5:$F$15)</f>
        <v>0</v>
      </c>
      <c r="J57" s="111">
        <f>SUMIF($C$5:$C$15,照明器具種別一覧!A59,$D$5:$D$15)</f>
        <v>0</v>
      </c>
    </row>
    <row r="58" spans="8:10">
      <c r="H58" s="109" t="s">
        <v>186</v>
      </c>
      <c r="I58" s="112">
        <f>SUMIF($C$5:$C$15,照明器具種別一覧!A60,$F$5:$F$15)</f>
        <v>0</v>
      </c>
      <c r="J58" s="111">
        <f>SUMIF($C$5:$C$15,照明器具種別一覧!A60,$D$5:$D$15)</f>
        <v>0</v>
      </c>
    </row>
    <row r="59" spans="8:10">
      <c r="H59" s="109" t="s">
        <v>187</v>
      </c>
      <c r="I59" s="112">
        <f>SUMIF($C$5:$C$15,照明器具種別一覧!A61,$F$5:$F$15)</f>
        <v>0</v>
      </c>
      <c r="J59" s="111">
        <f>SUMIF($C$5:$C$15,照明器具種別一覧!A61,$D$5:$D$15)</f>
        <v>0</v>
      </c>
    </row>
    <row r="60" spans="8:10">
      <c r="H60" s="109" t="s">
        <v>188</v>
      </c>
      <c r="I60" s="112">
        <f>SUMIF($C$5:$C$15,照明器具種別一覧!A62,$F$5:$F$15)</f>
        <v>0</v>
      </c>
      <c r="J60" s="111">
        <f>SUMIF($C$5:$C$15,照明器具種別一覧!A62,$D$5:$D$15)</f>
        <v>0</v>
      </c>
    </row>
    <row r="61" spans="8:10">
      <c r="H61" s="109" t="s">
        <v>189</v>
      </c>
      <c r="I61" s="112">
        <f>SUMIF($C$5:$C$15,照明器具種別一覧!A63,$F$5:$F$15)</f>
        <v>0</v>
      </c>
      <c r="J61" s="111">
        <f>SUMIF($C$5:$C$15,照明器具種別一覧!A63,$D$5:$D$15)</f>
        <v>0</v>
      </c>
    </row>
    <row r="62" spans="8:10">
      <c r="H62" s="109" t="s">
        <v>190</v>
      </c>
      <c r="I62" s="112">
        <f>SUMIF($C$5:$C$15,照明器具種別一覧!A64,$F$5:$F$15)</f>
        <v>0</v>
      </c>
      <c r="J62" s="111">
        <f>SUMIF($C$5:$C$15,照明器具種別一覧!A64,$D$5:$D$15)</f>
        <v>0</v>
      </c>
    </row>
    <row r="63" spans="8:10">
      <c r="H63" s="109" t="s">
        <v>308</v>
      </c>
      <c r="I63" s="112">
        <f>SUMIF($C$5:$C$15,照明器具種別一覧!A65,$F$5:$F$15)</f>
        <v>0</v>
      </c>
      <c r="J63" s="111">
        <f>SUMIF($C$5:$C$15,照明器具種別一覧!A65,$D$5:$D$15)</f>
        <v>0</v>
      </c>
    </row>
    <row r="64" spans="8:10">
      <c r="H64" s="109" t="s">
        <v>309</v>
      </c>
      <c r="I64" s="112">
        <f>SUMIF($C$5:$C$15,照明器具種別一覧!A66,$F$5:$F$15)</f>
        <v>0</v>
      </c>
      <c r="J64" s="111">
        <f>SUMIF($C$5:$C$15,照明器具種別一覧!A66,$D$5:$D$15)</f>
        <v>0</v>
      </c>
    </row>
    <row r="65" spans="8:10">
      <c r="H65" s="111"/>
      <c r="I65" s="111"/>
      <c r="J65" s="111"/>
    </row>
    <row r="66" spans="8:10">
      <c r="H66" s="111"/>
      <c r="I66" s="111"/>
      <c r="J66" s="111"/>
    </row>
  </sheetData>
  <mergeCells count="7">
    <mergeCell ref="G3:G4"/>
    <mergeCell ref="A16:C16"/>
    <mergeCell ref="A3:A4"/>
    <mergeCell ref="B3:B4"/>
    <mergeCell ref="C3:C4"/>
    <mergeCell ref="D3:E3"/>
    <mergeCell ref="F3:F4"/>
  </mergeCells>
  <phoneticPr fontId="3"/>
  <pageMargins left="0.78740157480314965" right="0.51181102362204722" top="0.55118110236220474" bottom="0.55118110236220474"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
  <sheetViews>
    <sheetView zoomScaleNormal="100" zoomScaleSheetLayoutView="100" workbookViewId="0">
      <selection activeCell="D46" sqref="D46"/>
    </sheetView>
  </sheetViews>
  <sheetFormatPr defaultRowHeight="18.75"/>
  <cols>
    <col min="1" max="1" width="3.5" style="10" customWidth="1"/>
    <col min="2" max="2" width="17" customWidth="1"/>
    <col min="3" max="3" width="8.25" style="10" customWidth="1"/>
    <col min="4" max="4" width="6" customWidth="1"/>
    <col min="5" max="5" width="6.75" customWidth="1"/>
    <col min="6" max="6" width="6.375" customWidth="1"/>
    <col min="7" max="7" width="18.375" style="15" customWidth="1"/>
  </cols>
  <sheetData>
    <row r="1" spans="1:11">
      <c r="A1" s="11" t="s">
        <v>100</v>
      </c>
      <c r="B1" s="1"/>
      <c r="C1" s="6"/>
      <c r="D1" s="1"/>
      <c r="E1" s="1"/>
      <c r="F1" s="1"/>
      <c r="G1" s="13"/>
      <c r="H1" s="108"/>
      <c r="I1" s="108" t="s">
        <v>318</v>
      </c>
      <c r="J1" s="108"/>
      <c r="K1" s="108" t="s">
        <v>319</v>
      </c>
    </row>
    <row r="2" spans="1:11" ht="6.75" customHeight="1">
      <c r="A2" s="6"/>
      <c r="B2" s="1"/>
      <c r="C2" s="6"/>
      <c r="D2" s="1"/>
      <c r="E2" s="1"/>
      <c r="F2" s="1"/>
      <c r="G2" s="13"/>
      <c r="H2" s="108"/>
      <c r="I2" s="108"/>
      <c r="J2" s="108"/>
      <c r="K2" s="108"/>
    </row>
    <row r="3" spans="1:11" ht="23.25" customHeight="1">
      <c r="A3" s="78" t="s">
        <v>0</v>
      </c>
      <c r="B3" s="78" t="s">
        <v>1</v>
      </c>
      <c r="C3" s="78" t="s">
        <v>2</v>
      </c>
      <c r="D3" s="78" t="s">
        <v>6</v>
      </c>
      <c r="E3" s="78"/>
      <c r="F3" s="79" t="s">
        <v>7</v>
      </c>
      <c r="G3" s="80" t="s">
        <v>3</v>
      </c>
      <c r="H3" s="109" t="s">
        <v>10</v>
      </c>
      <c r="I3" s="110">
        <f>SUMIF($C$5:$C$57,照明器具種別一覧!A5,$F$5:$F$57)</f>
        <v>6</v>
      </c>
      <c r="J3" s="108"/>
      <c r="K3" s="108">
        <f>SUMIF($C$5:$C$57,照明器具種別一覧!A5,$D$5:$D$57)</f>
        <v>6</v>
      </c>
    </row>
    <row r="4" spans="1:11" ht="31.5" customHeight="1">
      <c r="A4" s="78"/>
      <c r="B4" s="78"/>
      <c r="C4" s="78"/>
      <c r="D4" s="81" t="s">
        <v>9</v>
      </c>
      <c r="E4" s="82" t="s">
        <v>55</v>
      </c>
      <c r="F4" s="79"/>
      <c r="G4" s="80"/>
      <c r="H4" s="109" t="s">
        <v>11</v>
      </c>
      <c r="I4" s="110">
        <f>SUMIF($C$5:$C$57,照明器具種別一覧!A6,$F$5:$F$57)</f>
        <v>6</v>
      </c>
      <c r="J4" s="108"/>
      <c r="K4" s="108">
        <f>SUMIF($C$5:$C$57,照明器具種別一覧!A6,$D$5:$D$57)</f>
        <v>3</v>
      </c>
    </row>
    <row r="5" spans="1:11">
      <c r="A5" s="56">
        <v>1</v>
      </c>
      <c r="B5" s="58" t="s">
        <v>54</v>
      </c>
      <c r="C5" s="59" t="s">
        <v>62</v>
      </c>
      <c r="D5" s="58">
        <v>98</v>
      </c>
      <c r="E5" s="58">
        <v>3</v>
      </c>
      <c r="F5" s="58">
        <f>D5*E5</f>
        <v>294</v>
      </c>
      <c r="G5" s="20"/>
      <c r="H5" s="109" t="s">
        <v>12</v>
      </c>
      <c r="I5" s="110">
        <f>SUMIF($C$5:$C$57,照明器具種別一覧!A7,$F$5:$F$57)</f>
        <v>1</v>
      </c>
      <c r="J5" s="108"/>
      <c r="K5" s="108">
        <f>SUMIF($C$5:$C$57,照明器具種別一覧!A7,$D$5:$D$57)</f>
        <v>1</v>
      </c>
    </row>
    <row r="6" spans="1:11">
      <c r="A6" s="56">
        <v>2</v>
      </c>
      <c r="B6" s="58" t="s">
        <v>50</v>
      </c>
      <c r="C6" s="59" t="s">
        <v>310</v>
      </c>
      <c r="D6" s="58">
        <v>22</v>
      </c>
      <c r="E6" s="60">
        <v>1</v>
      </c>
      <c r="F6" s="58">
        <f t="shared" ref="F6:F35" si="0">D6*E6</f>
        <v>22</v>
      </c>
      <c r="G6" s="20" t="s">
        <v>312</v>
      </c>
      <c r="H6" s="109" t="s">
        <v>13</v>
      </c>
      <c r="I6" s="110">
        <f>SUMIF($C$5:$C$57,照明器具種別一覧!A8,$F$5:$F$57)</f>
        <v>4</v>
      </c>
      <c r="J6" s="108"/>
      <c r="K6" s="108">
        <f>SUMIF($C$5:$C$57,照明器具種別一覧!A8,$D$5:$D$57)</f>
        <v>2</v>
      </c>
    </row>
    <row r="7" spans="1:11">
      <c r="A7" s="56">
        <v>3</v>
      </c>
      <c r="B7" s="58" t="s">
        <v>50</v>
      </c>
      <c r="C7" s="59" t="s">
        <v>311</v>
      </c>
      <c r="D7" s="58">
        <v>27</v>
      </c>
      <c r="E7" s="58">
        <v>1</v>
      </c>
      <c r="F7" s="58">
        <f t="shared" si="0"/>
        <v>27</v>
      </c>
      <c r="G7" s="20"/>
      <c r="H7" s="109" t="s">
        <v>14</v>
      </c>
      <c r="I7" s="110">
        <f>SUMIF($C$5:$C$57,照明器具種別一覧!A9,$F$5:$F$57)</f>
        <v>0</v>
      </c>
      <c r="J7" s="108"/>
      <c r="K7" s="108">
        <f>SUMIF($C$5:$C$57,照明器具種別一覧!A9,$D$5:$D$57)</f>
        <v>0</v>
      </c>
    </row>
    <row r="8" spans="1:11">
      <c r="A8" s="56">
        <v>4</v>
      </c>
      <c r="B8" s="58" t="s">
        <v>50</v>
      </c>
      <c r="C8" s="59" t="s">
        <v>63</v>
      </c>
      <c r="D8" s="58">
        <f>14+30+3</f>
        <v>47</v>
      </c>
      <c r="E8" s="58">
        <v>1</v>
      </c>
      <c r="F8" s="58">
        <f t="shared" si="0"/>
        <v>47</v>
      </c>
      <c r="G8" s="20" t="s">
        <v>58</v>
      </c>
      <c r="H8" s="109" t="s">
        <v>15</v>
      </c>
      <c r="I8" s="110">
        <f>SUMIF($C$5:$C$57,照明器具種別一覧!A10,$F$5:$F$57)</f>
        <v>306</v>
      </c>
      <c r="J8" s="108"/>
      <c r="K8" s="108">
        <f>SUMIF($C$5:$C$57,照明器具種別一覧!A10,$D$5:$D$57)</f>
        <v>102</v>
      </c>
    </row>
    <row r="9" spans="1:11">
      <c r="A9" s="56">
        <v>5</v>
      </c>
      <c r="B9" s="58" t="s">
        <v>50</v>
      </c>
      <c r="C9" s="59" t="s">
        <v>64</v>
      </c>
      <c r="D9" s="58">
        <v>7</v>
      </c>
      <c r="E9" s="58">
        <v>1</v>
      </c>
      <c r="F9" s="58">
        <f t="shared" si="0"/>
        <v>7</v>
      </c>
      <c r="G9" s="20"/>
      <c r="H9" s="109" t="s">
        <v>16</v>
      </c>
      <c r="I9" s="110">
        <f>SUMIF($C$5:$C$57,照明器具種別一覧!A11,$F$5:$F$57)</f>
        <v>0</v>
      </c>
      <c r="J9" s="108"/>
      <c r="K9" s="108">
        <f>SUMIF($C$5:$C$57,照明器具種別一覧!A11,$D$5:$D$57)</f>
        <v>0</v>
      </c>
    </row>
    <row r="10" spans="1:11" hidden="1">
      <c r="A10" s="28">
        <v>6</v>
      </c>
      <c r="B10" s="29" t="s">
        <v>50</v>
      </c>
      <c r="C10" s="30" t="s">
        <v>108</v>
      </c>
      <c r="D10" s="29">
        <v>2</v>
      </c>
      <c r="E10" s="29">
        <v>1</v>
      </c>
      <c r="F10" s="29">
        <f t="shared" si="0"/>
        <v>2</v>
      </c>
      <c r="G10" s="31" t="s">
        <v>109</v>
      </c>
      <c r="H10" s="109" t="s">
        <v>17</v>
      </c>
      <c r="I10" s="110">
        <f>SUMIF($C$5:$C$57,照明器具種別一覧!A12,$F$5:$F$57)</f>
        <v>6</v>
      </c>
      <c r="J10" s="108"/>
      <c r="K10" s="108">
        <f>SUMIF($C$5:$C$57,照明器具種別一覧!A12,$D$5:$D$57)</f>
        <v>3</v>
      </c>
    </row>
    <row r="11" spans="1:11">
      <c r="A11" s="56">
        <v>6</v>
      </c>
      <c r="B11" s="58" t="s">
        <v>50</v>
      </c>
      <c r="C11" s="59" t="s">
        <v>80</v>
      </c>
      <c r="D11" s="58">
        <v>3</v>
      </c>
      <c r="E11" s="58">
        <v>1</v>
      </c>
      <c r="F11" s="58">
        <f t="shared" ref="F11:F12" si="1">D11*E11</f>
        <v>3</v>
      </c>
      <c r="G11" s="20" t="s">
        <v>79</v>
      </c>
      <c r="H11" s="109" t="s">
        <v>18</v>
      </c>
      <c r="I11" s="110">
        <f>SUMIF($C$5:$C$57,照明器具種別一覧!A13,$F$5:$F$57)</f>
        <v>60</v>
      </c>
      <c r="J11" s="108"/>
      <c r="K11" s="108">
        <f>SUMIF($C$5:$C$57,照明器具種別一覧!A13,$D$5:$D$57)</f>
        <v>30</v>
      </c>
    </row>
    <row r="12" spans="1:11">
      <c r="A12" s="77">
        <v>7</v>
      </c>
      <c r="B12" s="74" t="s">
        <v>50</v>
      </c>
      <c r="C12" s="75" t="s">
        <v>113</v>
      </c>
      <c r="D12" s="74">
        <v>33</v>
      </c>
      <c r="E12" s="74">
        <v>1</v>
      </c>
      <c r="F12" s="74">
        <f t="shared" si="1"/>
        <v>33</v>
      </c>
      <c r="G12" s="76" t="s">
        <v>316</v>
      </c>
      <c r="H12" s="109" t="s">
        <v>19</v>
      </c>
      <c r="I12" s="110">
        <f>SUMIF($C$5:$C$57,照明器具種別一覧!A14,$F$5:$F$57)</f>
        <v>27</v>
      </c>
      <c r="J12" s="108"/>
      <c r="K12" s="108">
        <f>SUMIF($C$5:$C$57,照明器具種別一覧!A14,$D$5:$D$57)</f>
        <v>19</v>
      </c>
    </row>
    <row r="13" spans="1:11">
      <c r="A13" s="56">
        <v>8</v>
      </c>
      <c r="B13" s="58" t="s">
        <v>81</v>
      </c>
      <c r="C13" s="59" t="s">
        <v>82</v>
      </c>
      <c r="D13" s="58">
        <v>1</v>
      </c>
      <c r="E13" s="58">
        <v>1</v>
      </c>
      <c r="F13" s="58">
        <f t="shared" si="0"/>
        <v>1</v>
      </c>
      <c r="G13" s="20"/>
      <c r="H13" s="109" t="s">
        <v>20</v>
      </c>
      <c r="I13" s="110">
        <f>SUMIF($C$5:$C$57,照明器具種別一覧!A15,$F$5:$F$57)</f>
        <v>1</v>
      </c>
      <c r="J13" s="108"/>
      <c r="K13" s="108">
        <f>SUMIF($C$5:$C$57,照明器具種別一覧!A15,$D$5:$D$57)</f>
        <v>1</v>
      </c>
    </row>
    <row r="14" spans="1:11">
      <c r="A14" s="56">
        <v>9</v>
      </c>
      <c r="B14" s="58" t="s">
        <v>72</v>
      </c>
      <c r="C14" s="59" t="s">
        <v>70</v>
      </c>
      <c r="D14" s="58">
        <v>10</v>
      </c>
      <c r="E14" s="58">
        <v>1</v>
      </c>
      <c r="F14" s="58">
        <f t="shared" si="0"/>
        <v>10</v>
      </c>
      <c r="G14" s="20"/>
      <c r="H14" s="109" t="s">
        <v>21</v>
      </c>
      <c r="I14" s="110">
        <f>SUMIF($C$5:$C$57,照明器具種別一覧!A16,$F$5:$F$57)</f>
        <v>2</v>
      </c>
      <c r="J14" s="108"/>
      <c r="K14" s="108">
        <f>SUMIF($C$5:$C$57,照明器具種別一覧!A16,$D$5:$D$57)</f>
        <v>2</v>
      </c>
    </row>
    <row r="15" spans="1:11">
      <c r="A15" s="56">
        <v>10</v>
      </c>
      <c r="B15" s="58" t="s">
        <v>50</v>
      </c>
      <c r="C15" s="59" t="s">
        <v>71</v>
      </c>
      <c r="D15" s="58">
        <v>4</v>
      </c>
      <c r="E15" s="58">
        <v>1</v>
      </c>
      <c r="F15" s="58">
        <f t="shared" si="0"/>
        <v>4</v>
      </c>
      <c r="G15" s="20"/>
      <c r="H15" s="109" t="s">
        <v>22</v>
      </c>
      <c r="I15" s="110">
        <f>SUMIF($C$5:$C$57,照明器具種別一覧!A17,$F$5:$F$57)</f>
        <v>10</v>
      </c>
      <c r="J15" s="108"/>
      <c r="K15" s="108">
        <f>SUMIF($C$5:$C$57,照明器具種別一覧!A17,$D$5:$D$57)</f>
        <v>10</v>
      </c>
    </row>
    <row r="16" spans="1:11">
      <c r="A16" s="56">
        <v>11</v>
      </c>
      <c r="B16" s="58" t="s">
        <v>50</v>
      </c>
      <c r="C16" s="59" t="s">
        <v>63</v>
      </c>
      <c r="D16" s="58">
        <v>9</v>
      </c>
      <c r="E16" s="58">
        <v>2</v>
      </c>
      <c r="F16" s="58">
        <f t="shared" si="0"/>
        <v>18</v>
      </c>
      <c r="G16" s="20"/>
      <c r="H16" s="109" t="s">
        <v>23</v>
      </c>
      <c r="I16" s="110">
        <f>SUMIF($C$5:$C$57,照明器具種別一覧!A18,$F$5:$F$57)</f>
        <v>4</v>
      </c>
      <c r="J16" s="108"/>
      <c r="K16" s="108">
        <f>SUMIF($C$5:$C$57,照明器具種別一覧!A18,$D$5:$D$57)</f>
        <v>4</v>
      </c>
    </row>
    <row r="17" spans="1:11">
      <c r="A17" s="56">
        <v>12</v>
      </c>
      <c r="B17" s="58" t="s">
        <v>73</v>
      </c>
      <c r="C17" s="59" t="s">
        <v>189</v>
      </c>
      <c r="D17" s="58">
        <v>3</v>
      </c>
      <c r="E17" s="58">
        <v>1</v>
      </c>
      <c r="F17" s="58">
        <f t="shared" si="0"/>
        <v>3</v>
      </c>
      <c r="G17" s="20" t="s">
        <v>110</v>
      </c>
      <c r="H17" s="109" t="s">
        <v>24</v>
      </c>
      <c r="I17" s="110">
        <f>SUMIF($C$5:$C$57,照明器具種別一覧!A19,$F$5:$F$57)</f>
        <v>33</v>
      </c>
      <c r="J17" s="108" t="s">
        <v>99</v>
      </c>
      <c r="K17" s="108">
        <f>SUMIF($C$5:$C$57,照明器具種別一覧!A19,$D$5:$D$57)</f>
        <v>33</v>
      </c>
    </row>
    <row r="18" spans="1:11">
      <c r="A18" s="56">
        <v>13</v>
      </c>
      <c r="B18" s="58" t="s">
        <v>50</v>
      </c>
      <c r="C18" s="59" t="s">
        <v>190</v>
      </c>
      <c r="D18" s="58">
        <v>6</v>
      </c>
      <c r="E18" s="58">
        <v>1</v>
      </c>
      <c r="F18" s="58">
        <f t="shared" si="0"/>
        <v>6</v>
      </c>
      <c r="G18" s="20" t="s">
        <v>111</v>
      </c>
      <c r="H18" s="109" t="s">
        <v>25</v>
      </c>
      <c r="I18" s="110">
        <f>SUMIF($C$5:$C$57,照明器具種別一覧!A20,$F$5:$F$57)</f>
        <v>12</v>
      </c>
      <c r="J18" s="108"/>
      <c r="K18" s="108">
        <f>SUMIF($C$5:$C$57,照明器具種別一覧!A20,$D$5:$D$57)</f>
        <v>12</v>
      </c>
    </row>
    <row r="19" spans="1:11">
      <c r="A19" s="56">
        <v>14</v>
      </c>
      <c r="B19" s="58" t="s">
        <v>74</v>
      </c>
      <c r="C19" s="59" t="s">
        <v>75</v>
      </c>
      <c r="D19" s="58">
        <v>8</v>
      </c>
      <c r="E19" s="58">
        <v>1</v>
      </c>
      <c r="F19" s="58">
        <f t="shared" si="0"/>
        <v>8</v>
      </c>
      <c r="G19" s="20"/>
      <c r="H19" s="109" t="s">
        <v>26</v>
      </c>
      <c r="I19" s="110">
        <f>SUMIF($C$5:$C$57,照明器具種別一覧!A21,$F$5:$F$57)</f>
        <v>78</v>
      </c>
      <c r="J19" s="108"/>
      <c r="K19" s="108">
        <f>SUMIF($C$5:$C$57,照明器具種別一覧!A21,$D$5:$D$57)</f>
        <v>69</v>
      </c>
    </row>
    <row r="20" spans="1:11">
      <c r="A20" s="56">
        <v>15</v>
      </c>
      <c r="B20" s="58" t="s">
        <v>76</v>
      </c>
      <c r="C20" s="59" t="s">
        <v>62</v>
      </c>
      <c r="D20" s="58">
        <v>4</v>
      </c>
      <c r="E20" s="58">
        <v>3</v>
      </c>
      <c r="F20" s="58">
        <f t="shared" si="0"/>
        <v>12</v>
      </c>
      <c r="G20" s="20"/>
      <c r="H20" s="109" t="s">
        <v>27</v>
      </c>
      <c r="I20" s="110">
        <f>SUMIF($C$5:$C$57,照明器具種別一覧!A22,$F$5:$F$57)</f>
        <v>39</v>
      </c>
      <c r="J20" s="108"/>
      <c r="K20" s="108">
        <f>SUMIF($C$5:$C$57,照明器具種別一覧!A22,$D$5:$D$57)</f>
        <v>39</v>
      </c>
    </row>
    <row r="21" spans="1:11">
      <c r="A21" s="56">
        <v>16</v>
      </c>
      <c r="B21" s="58" t="s">
        <v>77</v>
      </c>
      <c r="C21" s="59" t="s">
        <v>63</v>
      </c>
      <c r="D21" s="58">
        <v>10</v>
      </c>
      <c r="E21" s="58">
        <v>1</v>
      </c>
      <c r="F21" s="58">
        <f t="shared" si="0"/>
        <v>10</v>
      </c>
      <c r="G21" s="20"/>
      <c r="H21" s="109" t="s">
        <v>28</v>
      </c>
      <c r="I21" s="110">
        <f>SUMIF($C$5:$C$57,照明器具種別一覧!A23,$F$5:$F$57)</f>
        <v>35</v>
      </c>
      <c r="J21" s="108"/>
      <c r="K21" s="108">
        <f>SUMIF($C$5:$C$57,照明器具種別一覧!A23,$D$5:$D$57)</f>
        <v>35</v>
      </c>
    </row>
    <row r="22" spans="1:11">
      <c r="A22" s="56">
        <v>17</v>
      </c>
      <c r="B22" s="58" t="s">
        <v>50</v>
      </c>
      <c r="C22" s="59" t="s">
        <v>195</v>
      </c>
      <c r="D22" s="58">
        <v>3</v>
      </c>
      <c r="E22" s="58">
        <v>1</v>
      </c>
      <c r="F22" s="58">
        <f t="shared" si="0"/>
        <v>3</v>
      </c>
      <c r="G22" s="20" t="s">
        <v>78</v>
      </c>
      <c r="H22" s="109" t="s">
        <v>29</v>
      </c>
      <c r="I22" s="110">
        <f>SUMIF($C$5:$C$57,照明器具種別一覧!A24,$F$5:$F$57)</f>
        <v>5</v>
      </c>
      <c r="J22" s="108" t="s">
        <v>99</v>
      </c>
      <c r="K22" s="108">
        <f>SUMIF($C$5:$C$57,照明器具種別一覧!A24,$D$5:$D$57)</f>
        <v>5</v>
      </c>
    </row>
    <row r="23" spans="1:11">
      <c r="A23" s="56">
        <v>18</v>
      </c>
      <c r="B23" s="58" t="s">
        <v>83</v>
      </c>
      <c r="C23" s="59" t="s">
        <v>82</v>
      </c>
      <c r="D23" s="58">
        <v>8</v>
      </c>
      <c r="E23" s="58">
        <v>1</v>
      </c>
      <c r="F23" s="58">
        <f t="shared" si="0"/>
        <v>8</v>
      </c>
      <c r="G23" s="20"/>
      <c r="H23" s="109" t="s">
        <v>30</v>
      </c>
      <c r="I23" s="110">
        <f>SUMIF($C$5:$C$57,照明器具種別一覧!A25,$F$5:$F$57)</f>
        <v>3</v>
      </c>
      <c r="J23" s="108" t="s">
        <v>194</v>
      </c>
      <c r="K23" s="108">
        <f>SUMIF($C$5:$C$57,照明器具種別一覧!A25,$D$5:$D$57)</f>
        <v>3</v>
      </c>
    </row>
    <row r="24" spans="1:11">
      <c r="A24" s="56">
        <v>19</v>
      </c>
      <c r="B24" s="58" t="s">
        <v>84</v>
      </c>
      <c r="C24" s="59" t="s">
        <v>82</v>
      </c>
      <c r="D24" s="58">
        <v>2</v>
      </c>
      <c r="E24" s="58">
        <v>1</v>
      </c>
      <c r="F24" s="58">
        <f t="shared" si="0"/>
        <v>2</v>
      </c>
      <c r="G24" s="20"/>
      <c r="H24" s="109" t="s">
        <v>31</v>
      </c>
      <c r="I24" s="110">
        <f>SUMIF($C$5:$C$57,照明器具種別一覧!A26,$F$5:$F$57)</f>
        <v>2</v>
      </c>
      <c r="J24" s="108"/>
      <c r="K24" s="108">
        <f>SUMIF($C$5:$C$57,照明器具種別一覧!A26,$D$5:$D$57)</f>
        <v>2</v>
      </c>
    </row>
    <row r="25" spans="1:11">
      <c r="A25" s="56">
        <v>20</v>
      </c>
      <c r="B25" s="58" t="s">
        <v>85</v>
      </c>
      <c r="C25" s="59" t="s">
        <v>86</v>
      </c>
      <c r="D25" s="58">
        <v>2</v>
      </c>
      <c r="E25" s="58">
        <v>2</v>
      </c>
      <c r="F25" s="58">
        <f t="shared" si="0"/>
        <v>4</v>
      </c>
      <c r="G25" s="20"/>
      <c r="H25" s="109" t="s">
        <v>32</v>
      </c>
      <c r="I25" s="110">
        <f>SUMIF($C$5:$C$57,照明器具種別一覧!A27,$F$5:$F$57)</f>
        <v>4</v>
      </c>
      <c r="J25" s="108"/>
      <c r="K25" s="108">
        <f>SUMIF($C$5:$C$57,照明器具種別一覧!A27,$D$5:$D$57)</f>
        <v>4</v>
      </c>
    </row>
    <row r="26" spans="1:11">
      <c r="A26" s="56">
        <v>21</v>
      </c>
      <c r="B26" s="58" t="s">
        <v>87</v>
      </c>
      <c r="C26" s="59" t="s">
        <v>92</v>
      </c>
      <c r="D26" s="58">
        <v>30</v>
      </c>
      <c r="E26" s="58">
        <v>2</v>
      </c>
      <c r="F26" s="58">
        <f t="shared" si="0"/>
        <v>60</v>
      </c>
      <c r="G26" s="20" t="s">
        <v>93</v>
      </c>
      <c r="H26" s="109" t="s">
        <v>33</v>
      </c>
      <c r="I26" s="110">
        <f>SUMIF($C$5:$C$57,照明器具種別一覧!A28,$F$5:$F$57)</f>
        <v>8</v>
      </c>
      <c r="J26" s="108"/>
      <c r="K26" s="108">
        <f>SUMIF($C$5:$C$57,照明器具種別一覧!A28,$D$5:$D$57)</f>
        <v>8</v>
      </c>
    </row>
    <row r="27" spans="1:11">
      <c r="A27" s="56">
        <v>22</v>
      </c>
      <c r="B27" s="58" t="s">
        <v>94</v>
      </c>
      <c r="C27" s="59" t="s">
        <v>65</v>
      </c>
      <c r="D27" s="58">
        <v>1</v>
      </c>
      <c r="E27" s="58">
        <v>1</v>
      </c>
      <c r="F27" s="58">
        <f t="shared" si="0"/>
        <v>1</v>
      </c>
      <c r="G27" s="20"/>
      <c r="H27" s="109" t="s">
        <v>34</v>
      </c>
      <c r="I27" s="110">
        <f>SUMIF($C$5:$C$57,照明器具種別一覧!A29,$F$5:$F$57)</f>
        <v>1</v>
      </c>
      <c r="J27" s="108"/>
      <c r="K27" s="108">
        <f>SUMIF($C$5:$C$57,照明器具種別一覧!A29,$D$5:$D$57)</f>
        <v>1</v>
      </c>
    </row>
    <row r="28" spans="1:11">
      <c r="A28" s="56">
        <v>23</v>
      </c>
      <c r="B28" s="58" t="s">
        <v>95</v>
      </c>
      <c r="C28" s="59" t="s">
        <v>96</v>
      </c>
      <c r="D28" s="58">
        <v>1</v>
      </c>
      <c r="E28" s="58">
        <v>2</v>
      </c>
      <c r="F28" s="58">
        <f t="shared" si="0"/>
        <v>2</v>
      </c>
      <c r="G28" s="20"/>
      <c r="H28" s="109" t="s">
        <v>35</v>
      </c>
      <c r="I28" s="110">
        <f>SUMIF($C$5:$C$57,照明器具種別一覧!A30,$F$5:$F$57)</f>
        <v>7</v>
      </c>
      <c r="J28" s="108" t="s">
        <v>194</v>
      </c>
      <c r="K28" s="108">
        <f>SUMIF($C$5:$C$57,照明器具種別一覧!A30,$D$5:$D$57)</f>
        <v>7</v>
      </c>
    </row>
    <row r="29" spans="1:11">
      <c r="A29" s="56">
        <v>24</v>
      </c>
      <c r="B29" s="58" t="s">
        <v>88</v>
      </c>
      <c r="C29" s="59" t="s">
        <v>82</v>
      </c>
      <c r="D29" s="58">
        <v>1</v>
      </c>
      <c r="E29" s="58">
        <v>2</v>
      </c>
      <c r="F29" s="58">
        <f t="shared" si="0"/>
        <v>2</v>
      </c>
      <c r="G29" s="20"/>
      <c r="H29" s="109" t="s">
        <v>199</v>
      </c>
      <c r="I29" s="110">
        <f>SUMIF($C$5:$C$57,照明器具種別一覧!A31,$F$5:$F$57)</f>
        <v>5</v>
      </c>
      <c r="J29" s="108"/>
      <c r="K29" s="108">
        <f>SUMIF($C$5:$C$57,照明器具種別一覧!A31,$D$5:$D$57)</f>
        <v>5</v>
      </c>
    </row>
    <row r="30" spans="1:11">
      <c r="A30" s="56">
        <v>25</v>
      </c>
      <c r="B30" s="58" t="s">
        <v>50</v>
      </c>
      <c r="C30" s="59" t="s">
        <v>97</v>
      </c>
      <c r="D30" s="58">
        <v>1</v>
      </c>
      <c r="E30" s="58">
        <v>1</v>
      </c>
      <c r="F30" s="58">
        <f t="shared" si="0"/>
        <v>1</v>
      </c>
      <c r="G30" s="20"/>
      <c r="H30" s="109" t="s">
        <v>37</v>
      </c>
      <c r="I30" s="110">
        <f>SUMIF($C$5:$C$57,照明器具種別一覧!A32,$F$5:$F$57)</f>
        <v>4</v>
      </c>
      <c r="J30" s="108"/>
      <c r="K30" s="108">
        <f>SUMIF($C$5:$C$57,照明器具種別一覧!A32,$D$5:$D$57)</f>
        <v>4</v>
      </c>
    </row>
    <row r="31" spans="1:11">
      <c r="A31" s="56">
        <v>26</v>
      </c>
      <c r="B31" s="58" t="s">
        <v>89</v>
      </c>
      <c r="C31" s="59" t="s">
        <v>98</v>
      </c>
      <c r="D31" s="58">
        <v>12</v>
      </c>
      <c r="E31" s="58">
        <v>1</v>
      </c>
      <c r="F31" s="58">
        <f t="shared" si="0"/>
        <v>12</v>
      </c>
      <c r="G31" s="20"/>
      <c r="H31" s="109" t="s">
        <v>38</v>
      </c>
      <c r="I31" s="110">
        <f>SUMIF($C$5:$C$57,照明器具種別一覧!A33,$F$5:$F$57)</f>
        <v>16</v>
      </c>
      <c r="J31" s="108"/>
      <c r="K31" s="108">
        <f>SUMIF($C$5:$C$57,照明器具種別一覧!A33,$D$5:$D$57)</f>
        <v>16</v>
      </c>
    </row>
    <row r="32" spans="1:11">
      <c r="A32" s="77">
        <v>27</v>
      </c>
      <c r="B32" s="74" t="s">
        <v>321</v>
      </c>
      <c r="C32" s="75" t="s">
        <v>196</v>
      </c>
      <c r="D32" s="74">
        <v>5</v>
      </c>
      <c r="E32" s="74">
        <v>1</v>
      </c>
      <c r="F32" s="74">
        <f t="shared" si="0"/>
        <v>5</v>
      </c>
      <c r="G32" s="76" t="s">
        <v>314</v>
      </c>
      <c r="H32" s="109" t="s">
        <v>39</v>
      </c>
      <c r="I32" s="110">
        <f>SUMIF($C$5:$C$57,照明器具種別一覧!A34,$F$5:$F$57)</f>
        <v>15</v>
      </c>
      <c r="J32" s="108" t="s">
        <v>197</v>
      </c>
      <c r="K32" s="108">
        <f>SUMIF($C$5:$C$57,照明器具種別一覧!A34,$D$5:$D$57)</f>
        <v>15</v>
      </c>
    </row>
    <row r="33" spans="1:11">
      <c r="A33" s="56">
        <v>28</v>
      </c>
      <c r="B33" s="58" t="s">
        <v>102</v>
      </c>
      <c r="C33" s="59" t="s">
        <v>103</v>
      </c>
      <c r="D33" s="58">
        <v>3</v>
      </c>
      <c r="E33" s="58">
        <v>2</v>
      </c>
      <c r="F33" s="58">
        <f t="shared" si="0"/>
        <v>6</v>
      </c>
      <c r="G33" s="20"/>
      <c r="H33" s="109" t="s">
        <v>36</v>
      </c>
      <c r="I33" s="110">
        <f>SUMIF($C$5:$C$57,照明器具種別一覧!A35,$F$5:$F$57)</f>
        <v>3</v>
      </c>
      <c r="J33" s="108"/>
      <c r="K33" s="108">
        <f>SUMIF($C$5:$C$57,照明器具種別一覧!A35,$D$5:$D$57)</f>
        <v>3</v>
      </c>
    </row>
    <row r="34" spans="1:11">
      <c r="A34" s="56">
        <v>29</v>
      </c>
      <c r="B34" s="58" t="s">
        <v>116</v>
      </c>
      <c r="C34" s="59" t="s">
        <v>65</v>
      </c>
      <c r="D34" s="58">
        <v>2</v>
      </c>
      <c r="E34" s="58">
        <v>1</v>
      </c>
      <c r="F34" s="58">
        <f t="shared" si="0"/>
        <v>2</v>
      </c>
      <c r="G34" s="20"/>
      <c r="H34" s="109" t="s">
        <v>40</v>
      </c>
      <c r="I34" s="110">
        <f>SUMIF($C$5:$C$57,照明器具種別一覧!A36,$F$5:$F$57)</f>
        <v>0</v>
      </c>
      <c r="J34" s="108"/>
      <c r="K34" s="108">
        <f>SUMIF($C$5:$C$57,照明器具種別一覧!A36,$D$5:$D$57)</f>
        <v>0</v>
      </c>
    </row>
    <row r="35" spans="1:11">
      <c r="A35" s="56">
        <v>30</v>
      </c>
      <c r="B35" s="58" t="s">
        <v>117</v>
      </c>
      <c r="C35" s="59" t="s">
        <v>63</v>
      </c>
      <c r="D35" s="58">
        <v>3</v>
      </c>
      <c r="E35" s="58">
        <v>1</v>
      </c>
      <c r="F35" s="58">
        <f t="shared" si="0"/>
        <v>3</v>
      </c>
      <c r="G35" s="20"/>
      <c r="H35" s="109" t="s">
        <v>41</v>
      </c>
      <c r="I35" s="110">
        <f>SUMIF($C$5:$C$57,照明器具種別一覧!A37,$F$5:$F$57)</f>
        <v>0</v>
      </c>
      <c r="J35" s="108"/>
      <c r="K35" s="108">
        <f>SUMIF($C$5:$C$57,照明器具種別一覧!A37,$D$5:$D$57)</f>
        <v>0</v>
      </c>
    </row>
    <row r="36" spans="1:11">
      <c r="A36" s="56">
        <v>31</v>
      </c>
      <c r="B36" s="58" t="s">
        <v>90</v>
      </c>
      <c r="C36" s="59" t="s">
        <v>69</v>
      </c>
      <c r="D36" s="58">
        <v>20</v>
      </c>
      <c r="E36" s="58">
        <v>1</v>
      </c>
      <c r="F36" s="58">
        <f t="shared" ref="F36:F42" si="2">D36*E36</f>
        <v>20</v>
      </c>
      <c r="G36" s="20"/>
      <c r="H36" s="109" t="s">
        <v>42</v>
      </c>
      <c r="I36" s="110">
        <f>SUMIF($C$5:$C$57,照明器具種別一覧!A38,$F$5:$F$57)</f>
        <v>0</v>
      </c>
      <c r="J36" s="108"/>
      <c r="K36" s="108">
        <f>SUMIF($C$5:$C$57,照明器具種別一覧!A38,$D$5:$D$57)</f>
        <v>0</v>
      </c>
    </row>
    <row r="37" spans="1:11">
      <c r="A37" s="56">
        <v>32</v>
      </c>
      <c r="B37" s="58" t="s">
        <v>50</v>
      </c>
      <c r="C37" s="59" t="s">
        <v>104</v>
      </c>
      <c r="D37" s="58">
        <v>15</v>
      </c>
      <c r="E37" s="58">
        <v>1</v>
      </c>
      <c r="F37" s="58">
        <f t="shared" si="2"/>
        <v>15</v>
      </c>
      <c r="G37" s="20" t="s">
        <v>112</v>
      </c>
      <c r="H37" s="109" t="s">
        <v>43</v>
      </c>
      <c r="I37" s="110">
        <f>SUMIF($C$5:$C$57,照明器具種別一覧!A39,$F$5:$F$57)</f>
        <v>0</v>
      </c>
      <c r="J37" s="108"/>
      <c r="K37" s="108">
        <f>SUMIF($C$5:$C$57,照明器具種別一覧!A39,$D$5:$D$57)</f>
        <v>0</v>
      </c>
    </row>
    <row r="38" spans="1:11">
      <c r="A38" s="56">
        <v>33</v>
      </c>
      <c r="B38" s="58" t="s">
        <v>91</v>
      </c>
      <c r="C38" s="59" t="s">
        <v>69</v>
      </c>
      <c r="D38" s="58">
        <v>6</v>
      </c>
      <c r="E38" s="58">
        <v>1</v>
      </c>
      <c r="F38" s="58">
        <f t="shared" si="2"/>
        <v>6</v>
      </c>
      <c r="G38" s="20"/>
      <c r="H38" s="109" t="s">
        <v>167</v>
      </c>
      <c r="I38" s="110">
        <f>SUMIF($C$5:$C$57,照明器具種別一覧!A40,$F$5:$F$57)</f>
        <v>0</v>
      </c>
      <c r="J38" s="108"/>
      <c r="K38" s="108">
        <f>SUMIF($C$5:$C$57,照明器具種別一覧!A40,$D$5:$D$57)</f>
        <v>0</v>
      </c>
    </row>
    <row r="39" spans="1:11">
      <c r="A39" s="56">
        <v>34</v>
      </c>
      <c r="B39" s="58" t="s">
        <v>50</v>
      </c>
      <c r="C39" s="59" t="s">
        <v>105</v>
      </c>
      <c r="D39" s="58">
        <v>4</v>
      </c>
      <c r="E39" s="58">
        <v>1</v>
      </c>
      <c r="F39" s="58">
        <f t="shared" si="2"/>
        <v>4</v>
      </c>
      <c r="G39" s="20"/>
      <c r="H39" s="109" t="s">
        <v>168</v>
      </c>
      <c r="I39" s="110">
        <f>SUMIF($C$5:$C$57,照明器具種別一覧!A41,$F$5:$F$57)</f>
        <v>0</v>
      </c>
      <c r="J39" s="108"/>
      <c r="K39" s="108">
        <f>SUMIF($C$5:$C$57,照明器具種別一覧!A41,$D$5:$D$57)</f>
        <v>0</v>
      </c>
    </row>
    <row r="40" spans="1:11">
      <c r="A40" s="77">
        <v>35</v>
      </c>
      <c r="B40" s="74" t="s">
        <v>50</v>
      </c>
      <c r="C40" s="75" t="s">
        <v>106</v>
      </c>
      <c r="D40" s="74">
        <v>8</v>
      </c>
      <c r="E40" s="74">
        <v>1</v>
      </c>
      <c r="F40" s="74">
        <f t="shared" si="2"/>
        <v>8</v>
      </c>
      <c r="G40" s="76" t="s">
        <v>315</v>
      </c>
      <c r="H40" s="109" t="s">
        <v>163</v>
      </c>
      <c r="I40" s="110">
        <f>SUMIF($C$5:$C$57,照明器具種別一覧!A42,$F$5:$F$57)</f>
        <v>0</v>
      </c>
      <c r="J40" s="108"/>
      <c r="K40" s="108">
        <f>SUMIF($C$5:$C$57,照明器具種別一覧!A42,$D$5:$D$57)</f>
        <v>0</v>
      </c>
    </row>
    <row r="41" spans="1:11">
      <c r="A41" s="56">
        <v>36</v>
      </c>
      <c r="B41" s="58" t="s">
        <v>107</v>
      </c>
      <c r="C41" s="59" t="s">
        <v>69</v>
      </c>
      <c r="D41" s="58">
        <v>9</v>
      </c>
      <c r="E41" s="58">
        <v>1</v>
      </c>
      <c r="F41" s="58">
        <f t="shared" si="2"/>
        <v>9</v>
      </c>
      <c r="G41" s="20"/>
      <c r="H41" s="109" t="s">
        <v>169</v>
      </c>
      <c r="I41" s="110">
        <f>SUMIF($C$5:$C$57,照明器具種別一覧!A43,$F$5:$F$57)</f>
        <v>0</v>
      </c>
      <c r="J41" s="108"/>
      <c r="K41" s="108">
        <f>SUMIF($C$5:$C$57,照明器具種別一覧!A43,$D$5:$D$57)</f>
        <v>0</v>
      </c>
    </row>
    <row r="42" spans="1:11">
      <c r="A42" s="56">
        <v>37</v>
      </c>
      <c r="B42" s="61" t="s">
        <v>50</v>
      </c>
      <c r="C42" s="62" t="s">
        <v>198</v>
      </c>
      <c r="D42" s="61">
        <v>1</v>
      </c>
      <c r="E42" s="61">
        <v>1</v>
      </c>
      <c r="F42" s="61">
        <f t="shared" si="2"/>
        <v>1</v>
      </c>
      <c r="G42" s="63"/>
      <c r="H42" s="109" t="s">
        <v>170</v>
      </c>
      <c r="I42" s="110">
        <f>SUMIF($C$5:$C$57,照明器具種別一覧!A44,$F$5:$F$57)</f>
        <v>0</v>
      </c>
      <c r="J42" s="108"/>
      <c r="K42" s="108">
        <f>SUMIF($C$5:$C$57,照明器具種別一覧!A44,$D$5:$D$57)</f>
        <v>0</v>
      </c>
    </row>
    <row r="43" spans="1:11">
      <c r="A43" s="56">
        <v>38</v>
      </c>
      <c r="B43" s="58" t="s">
        <v>119</v>
      </c>
      <c r="C43" s="59" t="s">
        <v>65</v>
      </c>
      <c r="D43" s="58">
        <v>3</v>
      </c>
      <c r="E43" s="58">
        <v>1</v>
      </c>
      <c r="F43" s="58">
        <f>D43*E43</f>
        <v>3</v>
      </c>
      <c r="G43" s="20"/>
      <c r="H43" s="109" t="s">
        <v>171</v>
      </c>
      <c r="I43" s="110">
        <f>SUMIF($C$5:$C$57,照明器具種別一覧!A45,$F$5:$F$57)</f>
        <v>0</v>
      </c>
      <c r="J43" s="108"/>
      <c r="K43" s="108">
        <f>SUMIF($C$5:$C$57,照明器具種別一覧!A45,$D$5:$D$57)</f>
        <v>0</v>
      </c>
    </row>
    <row r="44" spans="1:11">
      <c r="A44" s="56">
        <v>39</v>
      </c>
      <c r="B44" s="58" t="s">
        <v>114</v>
      </c>
      <c r="C44" s="59" t="s">
        <v>75</v>
      </c>
      <c r="D44" s="58">
        <v>26</v>
      </c>
      <c r="E44" s="58">
        <v>1</v>
      </c>
      <c r="F44" s="58">
        <f>D44*E44</f>
        <v>26</v>
      </c>
      <c r="G44" s="20"/>
      <c r="H44" s="109" t="s">
        <v>172</v>
      </c>
      <c r="I44" s="110">
        <f>SUMIF($C$5:$C$57,照明器具種別一覧!A46,$F$5:$F$57)</f>
        <v>0</v>
      </c>
      <c r="J44" s="108"/>
      <c r="K44" s="108">
        <f>SUMIF($C$5:$C$57,照明器具種別一覧!A46,$D$5:$D$57)</f>
        <v>0</v>
      </c>
    </row>
    <row r="45" spans="1:11">
      <c r="A45" s="56">
        <v>40</v>
      </c>
      <c r="B45" s="58" t="s">
        <v>50</v>
      </c>
      <c r="C45" s="59" t="s">
        <v>115</v>
      </c>
      <c r="D45" s="58">
        <v>2</v>
      </c>
      <c r="E45" s="58">
        <v>1</v>
      </c>
      <c r="F45" s="58">
        <f>D45*E45</f>
        <v>2</v>
      </c>
      <c r="G45" s="20"/>
      <c r="H45" s="109" t="s">
        <v>173</v>
      </c>
      <c r="I45" s="110">
        <f>SUMIF($C$5:$C$57,照明器具種別一覧!A47,$F$5:$F$57)</f>
        <v>0</v>
      </c>
      <c r="J45" s="108"/>
      <c r="K45" s="108">
        <f>SUMIF($C$5:$C$57,照明器具種別一覧!A47,$D$5:$D$57)</f>
        <v>0</v>
      </c>
    </row>
    <row r="46" spans="1:11">
      <c r="A46" s="56">
        <v>41</v>
      </c>
      <c r="B46" s="58" t="s">
        <v>118</v>
      </c>
      <c r="C46" s="59" t="s">
        <v>120</v>
      </c>
      <c r="D46" s="58">
        <v>1</v>
      </c>
      <c r="E46" s="58">
        <v>1</v>
      </c>
      <c r="F46" s="58">
        <f>D46*E46</f>
        <v>1</v>
      </c>
      <c r="G46" s="20"/>
      <c r="H46" s="109" t="s">
        <v>174</v>
      </c>
      <c r="I46" s="110">
        <f>SUMIF($C$5:$C$57,照明器具種別一覧!A48,$F$5:$F$57)</f>
        <v>0</v>
      </c>
      <c r="J46" s="108"/>
      <c r="K46" s="108">
        <f>SUMIF($C$5:$C$57,照明器具種別一覧!A48,$D$5:$D$57)</f>
        <v>0</v>
      </c>
    </row>
    <row r="47" spans="1:11">
      <c r="A47" s="56">
        <v>42</v>
      </c>
      <c r="B47" s="58" t="s">
        <v>121</v>
      </c>
      <c r="C47" s="59" t="s">
        <v>191</v>
      </c>
      <c r="D47" s="58">
        <v>2</v>
      </c>
      <c r="E47" s="58">
        <v>1</v>
      </c>
      <c r="F47" s="58">
        <f>D47*E47</f>
        <v>2</v>
      </c>
      <c r="G47" s="20"/>
      <c r="H47" s="109" t="s">
        <v>175</v>
      </c>
      <c r="I47" s="110">
        <f>SUMIF($C$5:$C$57,照明器具種別一覧!A49,$F$5:$F$57)</f>
        <v>0</v>
      </c>
      <c r="J47" s="108"/>
      <c r="K47" s="108">
        <f>SUMIF($C$5:$C$57,照明器具種別一覧!A49,$D$5:$D$57)</f>
        <v>0</v>
      </c>
    </row>
    <row r="48" spans="1:11">
      <c r="A48" s="56">
        <v>43</v>
      </c>
      <c r="B48" s="58" t="s">
        <v>122</v>
      </c>
      <c r="C48" s="59" t="s">
        <v>82</v>
      </c>
      <c r="D48" s="58">
        <v>7</v>
      </c>
      <c r="E48" s="58">
        <v>2</v>
      </c>
      <c r="F48" s="58">
        <f t="shared" ref="F48:F50" si="3">D48*E48</f>
        <v>14</v>
      </c>
      <c r="G48" s="20"/>
      <c r="H48" s="109" t="s">
        <v>176</v>
      </c>
      <c r="I48" s="110">
        <f>SUMIF($C$5:$C$57,照明器具種別一覧!A50,$F$5:$F$57)</f>
        <v>0</v>
      </c>
      <c r="J48" s="108"/>
      <c r="K48" s="108">
        <f>SUMIF($C$5:$C$57,照明器具種別一覧!A50,$D$5:$D$57)</f>
        <v>0</v>
      </c>
    </row>
    <row r="49" spans="1:11">
      <c r="A49" s="56">
        <v>44</v>
      </c>
      <c r="B49" s="58" t="s">
        <v>50</v>
      </c>
      <c r="C49" s="59" t="s">
        <v>124</v>
      </c>
      <c r="D49" s="58">
        <v>1</v>
      </c>
      <c r="E49" s="58">
        <v>1</v>
      </c>
      <c r="F49" s="58">
        <f t="shared" si="3"/>
        <v>1</v>
      </c>
      <c r="G49" s="20"/>
      <c r="H49" s="109" t="s">
        <v>177</v>
      </c>
      <c r="I49" s="110">
        <f>SUMIF($C$5:$C$57,照明器具種別一覧!A51,$F$5:$F$57)</f>
        <v>0</v>
      </c>
      <c r="J49" s="108"/>
      <c r="K49" s="108">
        <f>SUMIF($C$5:$C$57,照明器具種別一覧!A51,$D$5:$D$57)</f>
        <v>0</v>
      </c>
    </row>
    <row r="50" spans="1:11">
      <c r="A50" s="56">
        <v>45</v>
      </c>
      <c r="B50" s="58" t="s">
        <v>123</v>
      </c>
      <c r="C50" s="59" t="s">
        <v>96</v>
      </c>
      <c r="D50" s="58">
        <v>2</v>
      </c>
      <c r="E50" s="58">
        <v>2</v>
      </c>
      <c r="F50" s="58">
        <f t="shared" si="3"/>
        <v>4</v>
      </c>
      <c r="G50" s="20"/>
      <c r="H50" s="109" t="s">
        <v>178</v>
      </c>
      <c r="I50" s="110">
        <f>SUMIF($C$5:$C$57,照明器具種別一覧!A52,$F$5:$F$57)</f>
        <v>0</v>
      </c>
      <c r="J50" s="108"/>
      <c r="K50" s="108">
        <f>SUMIF($C$5:$C$57,照明器具種別一覧!A52,$D$5:$D$57)</f>
        <v>0</v>
      </c>
    </row>
    <row r="51" spans="1:11">
      <c r="A51" s="56">
        <v>46</v>
      </c>
      <c r="B51" s="58" t="s">
        <v>125</v>
      </c>
      <c r="C51" s="59" t="s">
        <v>126</v>
      </c>
      <c r="D51" s="58">
        <v>2</v>
      </c>
      <c r="E51" s="58">
        <v>1</v>
      </c>
      <c r="F51" s="58">
        <f t="shared" ref="F51:F53" si="4">D51*E51</f>
        <v>2</v>
      </c>
      <c r="G51" s="20"/>
      <c r="H51" s="109" t="s">
        <v>179</v>
      </c>
      <c r="I51" s="110">
        <f>SUMIF($C$5:$C$57,照明器具種別一覧!A53,$F$5:$F$57)</f>
        <v>0</v>
      </c>
      <c r="J51" s="108"/>
      <c r="K51" s="108">
        <f>SUMIF($C$5:$C$57,照明器具種別一覧!A53,$D$5:$D$57)</f>
        <v>0</v>
      </c>
    </row>
    <row r="52" spans="1:11">
      <c r="A52" s="56">
        <v>47</v>
      </c>
      <c r="B52" s="58" t="s">
        <v>114</v>
      </c>
      <c r="C52" s="59" t="s">
        <v>75</v>
      </c>
      <c r="D52" s="58">
        <v>5</v>
      </c>
      <c r="E52" s="58">
        <v>1</v>
      </c>
      <c r="F52" s="58">
        <f t="shared" si="4"/>
        <v>5</v>
      </c>
      <c r="G52" s="20"/>
      <c r="H52" s="109" t="s">
        <v>180</v>
      </c>
      <c r="I52" s="110">
        <f>SUMIF($C$5:$C$57,照明器具種別一覧!A54,$F$5:$F$57)</f>
        <v>2</v>
      </c>
      <c r="J52" s="108"/>
      <c r="K52" s="108">
        <f>SUMIF($C$5:$C$57,照明器具種別一覧!A54,$D$5:$D$57)</f>
        <v>2</v>
      </c>
    </row>
    <row r="53" spans="1:11">
      <c r="A53" s="77">
        <v>48</v>
      </c>
      <c r="B53" s="74" t="s">
        <v>127</v>
      </c>
      <c r="C53" s="75" t="s">
        <v>126</v>
      </c>
      <c r="D53" s="74">
        <v>0</v>
      </c>
      <c r="E53" s="74">
        <v>1</v>
      </c>
      <c r="F53" s="74">
        <f t="shared" si="4"/>
        <v>0</v>
      </c>
      <c r="G53" s="76" t="s">
        <v>313</v>
      </c>
      <c r="H53" s="109" t="s">
        <v>181</v>
      </c>
      <c r="I53" s="110">
        <f>SUMIF($C$5:$C$57,照明器具種別一覧!A55,$F$5:$F$57)</f>
        <v>0</v>
      </c>
      <c r="J53" s="108"/>
      <c r="K53" s="108">
        <f>SUMIF($C$5:$C$57,照明器具種別一覧!A55,$D$5:$D$57)</f>
        <v>0</v>
      </c>
    </row>
    <row r="54" spans="1:11">
      <c r="A54" s="56">
        <v>49</v>
      </c>
      <c r="B54" s="58" t="s">
        <v>132</v>
      </c>
      <c r="C54" s="59" t="s">
        <v>128</v>
      </c>
      <c r="D54" s="58">
        <v>16</v>
      </c>
      <c r="E54" s="58">
        <v>1</v>
      </c>
      <c r="F54" s="58">
        <f t="shared" ref="F54:F55" si="5">D54*E54</f>
        <v>16</v>
      </c>
      <c r="G54" s="20"/>
      <c r="H54" s="109" t="s">
        <v>182</v>
      </c>
      <c r="I54" s="110">
        <f>SUMIF($C$5:$C$57,照明器具種別一覧!A56,$F$5:$F$57)</f>
        <v>0</v>
      </c>
      <c r="J54" s="108"/>
      <c r="K54" s="108">
        <f>SUMIF($C$5:$C$57,照明器具種別一覧!A56,$D$5:$D$57)</f>
        <v>0</v>
      </c>
    </row>
    <row r="55" spans="1:11">
      <c r="A55" s="56">
        <v>50</v>
      </c>
      <c r="B55" s="58" t="s">
        <v>131</v>
      </c>
      <c r="C55" s="59" t="s">
        <v>192</v>
      </c>
      <c r="D55" s="58">
        <v>7</v>
      </c>
      <c r="E55" s="58">
        <v>1</v>
      </c>
      <c r="F55" s="58">
        <f t="shared" si="5"/>
        <v>7</v>
      </c>
      <c r="G55" s="20"/>
      <c r="H55" s="109" t="s">
        <v>183</v>
      </c>
      <c r="I55" s="110">
        <f>SUMIF($C$5:$C$57,照明器具種別一覧!A57,$F$5:$F$57)</f>
        <v>0</v>
      </c>
      <c r="J55" s="108"/>
      <c r="K55" s="108">
        <f>SUMIF($C$5:$C$57,照明器具種別一覧!A57,$D$5:$D$57)</f>
        <v>0</v>
      </c>
    </row>
    <row r="56" spans="1:11">
      <c r="A56" s="56">
        <v>51</v>
      </c>
      <c r="B56" s="58" t="s">
        <v>90</v>
      </c>
      <c r="C56" s="59" t="s">
        <v>129</v>
      </c>
      <c r="D56" s="58">
        <v>4</v>
      </c>
      <c r="E56" s="58">
        <v>1</v>
      </c>
      <c r="F56" s="58">
        <f t="shared" ref="F56:F57" si="6">D56*E56</f>
        <v>4</v>
      </c>
      <c r="G56" s="20"/>
      <c r="H56" s="109" t="s">
        <v>184</v>
      </c>
      <c r="I56" s="110">
        <f>SUMIF($C$5:$C$57,照明器具種別一覧!A58,$F$5:$F$57)</f>
        <v>0</v>
      </c>
      <c r="J56" s="108"/>
      <c r="K56" s="108">
        <f>SUMIF($C$5:$C$57,照明器具種別一覧!A58,$D$5:$D$57)</f>
        <v>0</v>
      </c>
    </row>
    <row r="57" spans="1:11">
      <c r="A57" s="56">
        <v>52</v>
      </c>
      <c r="B57" s="58" t="s">
        <v>50</v>
      </c>
      <c r="C57" s="59" t="s">
        <v>130</v>
      </c>
      <c r="D57" s="58">
        <v>5</v>
      </c>
      <c r="E57" s="58">
        <v>1</v>
      </c>
      <c r="F57" s="58">
        <f t="shared" si="6"/>
        <v>5</v>
      </c>
      <c r="G57" s="20"/>
      <c r="H57" s="109" t="s">
        <v>185</v>
      </c>
      <c r="I57" s="110">
        <f>SUMIF($C$5:$C$57,照明器具種別一覧!A59,$F$5:$F$57)</f>
        <v>0</v>
      </c>
      <c r="J57" s="108"/>
      <c r="K57" s="108">
        <f>SUMIF($C$5:$C$57,照明器具種別一覧!A59,$D$5:$D$57)</f>
        <v>0</v>
      </c>
    </row>
    <row r="58" spans="1:11">
      <c r="A58" s="64" t="s">
        <v>5</v>
      </c>
      <c r="B58" s="65"/>
      <c r="C58" s="66"/>
      <c r="D58" s="58">
        <f>SUM(D5:D57)</f>
        <v>514</v>
      </c>
      <c r="E58" s="58">
        <f>SUM(E5:E57)</f>
        <v>65</v>
      </c>
      <c r="F58" s="58">
        <f>SUM(F5:F57)</f>
        <v>773</v>
      </c>
      <c r="G58" s="67"/>
      <c r="H58" s="109" t="s">
        <v>186</v>
      </c>
      <c r="I58" s="110">
        <f>SUMIF($C$5:$C$57,照明器具種別一覧!A60,$F$5:$F$57)</f>
        <v>0</v>
      </c>
      <c r="J58" s="108"/>
      <c r="K58" s="108">
        <f>SUMIF($C$5:$C$57,照明器具種別一覧!A60,$D$5:$D$57)</f>
        <v>0</v>
      </c>
    </row>
    <row r="59" spans="1:11">
      <c r="A59" s="68"/>
      <c r="B59" s="69"/>
      <c r="C59" s="68"/>
      <c r="D59" s="69"/>
      <c r="E59" s="69"/>
      <c r="F59" s="70"/>
      <c r="G59" s="71"/>
      <c r="H59" s="109" t="s">
        <v>187</v>
      </c>
      <c r="I59" s="110">
        <f>SUMIF($C$5:$C$57,照明器具種別一覧!A61,$F$5:$F$57)</f>
        <v>7</v>
      </c>
      <c r="J59" s="108"/>
      <c r="K59" s="108">
        <f>SUMIF($C$5:$C$57,照明器具種別一覧!A61,$D$5:$D$57)</f>
        <v>7</v>
      </c>
    </row>
    <row r="60" spans="1:11">
      <c r="A60" s="72"/>
      <c r="B60" s="57"/>
      <c r="C60" s="72"/>
      <c r="D60" s="57"/>
      <c r="E60" s="57"/>
      <c r="F60" s="57"/>
      <c r="G60" s="73"/>
      <c r="H60" s="109" t="s">
        <v>188</v>
      </c>
      <c r="I60" s="110">
        <f>SUMIF($C$5:$C$57,照明器具種別一覧!A62,$F$5:$F$57)</f>
        <v>0</v>
      </c>
      <c r="J60" s="108"/>
      <c r="K60" s="108">
        <f>SUMIF($C$5:$C$57,照明器具種別一覧!A62,$D$5:$D$57)</f>
        <v>0</v>
      </c>
    </row>
    <row r="61" spans="1:11">
      <c r="A61" s="72"/>
      <c r="B61" s="57"/>
      <c r="C61" s="72"/>
      <c r="D61" s="57"/>
      <c r="E61" s="57"/>
      <c r="F61" s="57"/>
      <c r="G61" s="73"/>
      <c r="H61" s="109" t="s">
        <v>189</v>
      </c>
      <c r="I61" s="110">
        <f>SUMIF($C$5:$C$57,照明器具種別一覧!A63,$F$5:$F$57)</f>
        <v>3</v>
      </c>
      <c r="J61" s="108"/>
      <c r="K61" s="108">
        <f>SUMIF($C$5:$C$57,照明器具種別一覧!A63,$D$5:$D$57)</f>
        <v>3</v>
      </c>
    </row>
    <row r="62" spans="1:11">
      <c r="A62" s="72"/>
      <c r="B62" s="57"/>
      <c r="C62" s="72"/>
      <c r="D62" s="57"/>
      <c r="E62" s="57"/>
      <c r="F62" s="57"/>
      <c r="G62" s="73"/>
      <c r="H62" s="109" t="s">
        <v>190</v>
      </c>
      <c r="I62" s="110">
        <f>SUMIF($C$5:$C$57,照明器具種別一覧!A64,$F$5:$F$57)</f>
        <v>6</v>
      </c>
      <c r="J62" s="108"/>
      <c r="K62" s="108">
        <f>SUMIF($C$5:$C$57,照明器具種別一覧!A64,$D$5:$D$57)</f>
        <v>6</v>
      </c>
    </row>
    <row r="63" spans="1:11">
      <c r="A63" s="72"/>
      <c r="B63" s="57"/>
      <c r="C63" s="72"/>
      <c r="D63" s="57"/>
      <c r="E63" s="57"/>
      <c r="F63" s="57"/>
      <c r="G63" s="73"/>
      <c r="H63" s="109" t="s">
        <v>308</v>
      </c>
      <c r="I63" s="110">
        <f>SUMIF($C$5:$C$57,照明器具種別一覧!A65,$F$5:$F$57)</f>
        <v>22</v>
      </c>
      <c r="J63" s="108"/>
      <c r="K63" s="108">
        <f>SUMIF($C$5:$C$57,照明器具種別一覧!A65,$D$5:$D$57)</f>
        <v>22</v>
      </c>
    </row>
    <row r="64" spans="1:11">
      <c r="A64" s="72"/>
      <c r="B64" s="57"/>
      <c r="C64" s="72"/>
      <c r="D64" s="57"/>
      <c r="E64" s="57"/>
      <c r="F64" s="57"/>
      <c r="G64" s="73"/>
      <c r="H64" s="109" t="s">
        <v>309</v>
      </c>
      <c r="I64" s="110">
        <f>SUMIF($C$5:$C$57,照明器具種別一覧!A66,$F$5:$F$57)</f>
        <v>27</v>
      </c>
      <c r="J64" s="108"/>
      <c r="K64" s="108">
        <f>SUMIF($C$5:$C$57,照明器具種別一覧!A66,$D$5:$D$57)</f>
        <v>27</v>
      </c>
    </row>
    <row r="65" spans="8:11">
      <c r="H65" s="111"/>
      <c r="I65" s="108"/>
      <c r="J65" s="108"/>
      <c r="K65" s="108"/>
    </row>
    <row r="66" spans="8:11">
      <c r="H66" s="108"/>
      <c r="I66" s="108"/>
      <c r="J66" s="108"/>
      <c r="K66" s="108"/>
    </row>
  </sheetData>
  <mergeCells count="7">
    <mergeCell ref="G3:G4"/>
    <mergeCell ref="A58:C58"/>
    <mergeCell ref="A3:A4"/>
    <mergeCell ref="B3:B4"/>
    <mergeCell ref="C3:C4"/>
    <mergeCell ref="D3:E3"/>
    <mergeCell ref="F3:F4"/>
  </mergeCells>
  <phoneticPr fontId="3"/>
  <pageMargins left="0.78740157480314965" right="0.51181102362204722" top="0.55118110236220474" bottom="0.55118110236220474"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748F-00D2-4F2E-BC2E-A8B1A5B99C37}">
  <sheetPr>
    <pageSetUpPr fitToPage="1"/>
  </sheetPr>
  <dimension ref="A1:J69"/>
  <sheetViews>
    <sheetView view="pageBreakPreview" zoomScale="115" zoomScaleNormal="100" zoomScaleSheetLayoutView="115" workbookViewId="0">
      <selection activeCell="D46" sqref="D46"/>
    </sheetView>
  </sheetViews>
  <sheetFormatPr defaultRowHeight="18.75"/>
  <cols>
    <col min="1" max="1" width="3.5" style="10" customWidth="1"/>
    <col min="2" max="2" width="17" customWidth="1"/>
    <col min="3" max="3" width="8.25" style="10" customWidth="1"/>
    <col min="4" max="4" width="6" customWidth="1"/>
    <col min="5" max="5" width="6.75" customWidth="1"/>
    <col min="6" max="6" width="6.375" customWidth="1"/>
    <col min="7" max="7" width="18.375" style="15" customWidth="1"/>
  </cols>
  <sheetData>
    <row r="1" spans="1:10">
      <c r="A1" s="11" t="s">
        <v>155</v>
      </c>
      <c r="B1" s="1"/>
      <c r="C1" s="6"/>
      <c r="D1" s="1"/>
      <c r="E1" s="1"/>
      <c r="F1" s="1"/>
      <c r="G1" s="13"/>
      <c r="H1" s="111"/>
      <c r="I1" s="111" t="s">
        <v>318</v>
      </c>
      <c r="J1" s="111" t="s">
        <v>320</v>
      </c>
    </row>
    <row r="2" spans="1:10" ht="6.75" customHeight="1">
      <c r="A2" s="6"/>
      <c r="B2" s="1"/>
      <c r="C2" s="6"/>
      <c r="D2" s="1"/>
      <c r="E2" s="1"/>
      <c r="F2" s="1"/>
      <c r="G2" s="13"/>
      <c r="H2" s="111"/>
      <c r="I2" s="111"/>
      <c r="J2" s="111"/>
    </row>
    <row r="3" spans="1:10" ht="23.25" customHeight="1">
      <c r="A3" s="78" t="s">
        <v>0</v>
      </c>
      <c r="B3" s="78" t="s">
        <v>1</v>
      </c>
      <c r="C3" s="78" t="s">
        <v>2</v>
      </c>
      <c r="D3" s="78" t="s">
        <v>6</v>
      </c>
      <c r="E3" s="78"/>
      <c r="F3" s="79" t="s">
        <v>7</v>
      </c>
      <c r="G3" s="80" t="s">
        <v>3</v>
      </c>
      <c r="H3" s="109" t="s">
        <v>10</v>
      </c>
      <c r="I3" s="112">
        <f>SUMIF($C$5:$C$32,照明器具種別一覧!A5,$F$5:$F$32)</f>
        <v>4</v>
      </c>
      <c r="J3" s="111">
        <f>SUMIF($C$5:$C$32,照明器具種別一覧!A5,$D$5:$D$32)</f>
        <v>4</v>
      </c>
    </row>
    <row r="4" spans="1:10" ht="31.5" customHeight="1">
      <c r="A4" s="78"/>
      <c r="B4" s="78"/>
      <c r="C4" s="78"/>
      <c r="D4" s="81" t="s">
        <v>9</v>
      </c>
      <c r="E4" s="82" t="s">
        <v>55</v>
      </c>
      <c r="F4" s="79"/>
      <c r="G4" s="80"/>
      <c r="H4" s="109" t="s">
        <v>11</v>
      </c>
      <c r="I4" s="112">
        <f>SUMIF($C$5:$C$32,照明器具種別一覧!A6,$F$5:$F$32)</f>
        <v>4</v>
      </c>
      <c r="J4" s="111">
        <f>SUMIF($C$5:$C$32,照明器具種別一覧!A6,$D$5:$D$32)</f>
        <v>2</v>
      </c>
    </row>
    <row r="5" spans="1:10">
      <c r="A5" s="9">
        <v>1</v>
      </c>
      <c r="B5" s="2" t="s">
        <v>133</v>
      </c>
      <c r="C5" s="17" t="s">
        <v>193</v>
      </c>
      <c r="D5" s="43">
        <v>11</v>
      </c>
      <c r="E5" s="2">
        <v>1</v>
      </c>
      <c r="F5" s="2">
        <f>D5*E5</f>
        <v>11</v>
      </c>
      <c r="G5" s="88" t="s">
        <v>322</v>
      </c>
      <c r="H5" s="109" t="s">
        <v>12</v>
      </c>
      <c r="I5" s="112">
        <f>SUMIF($C$5:$C$32,照明器具種別一覧!A7,$F$5:$F$32)</f>
        <v>0</v>
      </c>
      <c r="J5" s="111">
        <f>SUMIF($C$5:$C$32,照明器具種別一覧!A7,$D$5:$D$32)</f>
        <v>0</v>
      </c>
    </row>
    <row r="6" spans="1:10">
      <c r="A6" s="9">
        <v>2</v>
      </c>
      <c r="B6" s="2" t="s">
        <v>136</v>
      </c>
      <c r="C6" s="17" t="s">
        <v>183</v>
      </c>
      <c r="D6" s="2">
        <v>10</v>
      </c>
      <c r="E6" s="3">
        <v>1</v>
      </c>
      <c r="F6" s="2">
        <f t="shared" ref="F6:F32" si="0">D6*E6</f>
        <v>10</v>
      </c>
      <c r="G6" s="20"/>
      <c r="H6" s="109" t="s">
        <v>13</v>
      </c>
      <c r="I6" s="112">
        <f>SUMIF($C$5:$C$32,照明器具種別一覧!A8,$F$5:$F$32)</f>
        <v>0</v>
      </c>
      <c r="J6" s="111">
        <f>SUMIF($C$5:$C$32,照明器具種別一覧!A8,$D$5:$D$32)</f>
        <v>0</v>
      </c>
    </row>
    <row r="7" spans="1:10">
      <c r="A7" s="9">
        <v>3</v>
      </c>
      <c r="B7" s="2" t="s">
        <v>134</v>
      </c>
      <c r="C7" s="17" t="s">
        <v>182</v>
      </c>
      <c r="D7" s="2">
        <v>2</v>
      </c>
      <c r="E7" s="2">
        <v>1</v>
      </c>
      <c r="F7" s="2">
        <f t="shared" si="0"/>
        <v>2</v>
      </c>
      <c r="G7" s="20"/>
      <c r="H7" s="109" t="s">
        <v>14</v>
      </c>
      <c r="I7" s="112">
        <f>SUMIF($C$5:$C$32,照明器具種別一覧!A9,$F$5:$F$32)</f>
        <v>4</v>
      </c>
      <c r="J7" s="111">
        <f>SUMIF($C$5:$C$32,照明器具種別一覧!A9,$D$5:$D$32)</f>
        <v>2</v>
      </c>
    </row>
    <row r="8" spans="1:10">
      <c r="A8" s="9">
        <v>4</v>
      </c>
      <c r="B8" s="2"/>
      <c r="C8" s="17" t="s">
        <v>135</v>
      </c>
      <c r="D8" s="2">
        <v>2</v>
      </c>
      <c r="E8" s="2">
        <v>2</v>
      </c>
      <c r="F8" s="2">
        <f t="shared" si="0"/>
        <v>4</v>
      </c>
      <c r="G8" s="20"/>
      <c r="H8" s="109" t="s">
        <v>15</v>
      </c>
      <c r="I8" s="112">
        <f>SUMIF($C$5:$C$32,照明器具種別一覧!A10,$F$5:$F$32)</f>
        <v>0</v>
      </c>
      <c r="J8" s="111">
        <f>SUMIF($C$5:$C$32,照明器具種別一覧!A10,$D$5:$D$32)</f>
        <v>0</v>
      </c>
    </row>
    <row r="9" spans="1:10">
      <c r="A9" s="9">
        <v>5</v>
      </c>
      <c r="B9" s="12" t="s">
        <v>137</v>
      </c>
      <c r="C9" s="17" t="s">
        <v>138</v>
      </c>
      <c r="D9" s="2">
        <v>11</v>
      </c>
      <c r="E9" s="2">
        <v>1</v>
      </c>
      <c r="F9" s="2">
        <f t="shared" si="0"/>
        <v>11</v>
      </c>
      <c r="G9" s="20"/>
      <c r="H9" s="109" t="s">
        <v>16</v>
      </c>
      <c r="I9" s="112">
        <f>SUMIF($C$5:$C$32,照明器具種別一覧!A11,$F$5:$F$32)</f>
        <v>11</v>
      </c>
      <c r="J9" s="111">
        <f>SUMIF($C$5:$C$32,照明器具種別一覧!A11,$D$5:$D$32)</f>
        <v>11</v>
      </c>
    </row>
    <row r="10" spans="1:10">
      <c r="A10" s="9">
        <v>6</v>
      </c>
      <c r="B10" s="2" t="s">
        <v>139</v>
      </c>
      <c r="C10" s="17" t="s">
        <v>26</v>
      </c>
      <c r="D10" s="2">
        <v>12</v>
      </c>
      <c r="E10" s="2">
        <v>1</v>
      </c>
      <c r="F10" s="2">
        <f t="shared" si="0"/>
        <v>12</v>
      </c>
      <c r="G10" s="20"/>
      <c r="H10" s="109" t="s">
        <v>17</v>
      </c>
      <c r="I10" s="112">
        <f>SUMIF($C$5:$C$32,照明器具種別一覧!A12,$F$5:$F$32)</f>
        <v>44</v>
      </c>
      <c r="J10" s="111">
        <f>SUMIF($C$5:$C$32,照明器具種別一覧!A12,$D$5:$D$32)</f>
        <v>22</v>
      </c>
    </row>
    <row r="11" spans="1:10">
      <c r="A11" s="9">
        <v>7</v>
      </c>
      <c r="B11" s="2" t="s">
        <v>140</v>
      </c>
      <c r="C11" s="17" t="s">
        <v>142</v>
      </c>
      <c r="D11" s="2">
        <v>8</v>
      </c>
      <c r="E11" s="2">
        <v>2</v>
      </c>
      <c r="F11" s="2">
        <f t="shared" si="0"/>
        <v>16</v>
      </c>
      <c r="G11" s="20"/>
      <c r="H11" s="109" t="s">
        <v>18</v>
      </c>
      <c r="I11" s="112">
        <f>SUMIF($C$5:$C$32,照明器具種別一覧!A13,$F$5:$F$32)</f>
        <v>0</v>
      </c>
      <c r="J11" s="111">
        <f>SUMIF($C$5:$C$32,照明器具種別一覧!A13,$D$5:$D$32)</f>
        <v>0</v>
      </c>
    </row>
    <row r="12" spans="1:10">
      <c r="A12" s="9">
        <v>8</v>
      </c>
      <c r="B12" s="2" t="s">
        <v>134</v>
      </c>
      <c r="C12" s="17" t="s">
        <v>179</v>
      </c>
      <c r="D12" s="2">
        <v>1</v>
      </c>
      <c r="E12" s="2">
        <v>1</v>
      </c>
      <c r="F12" s="2">
        <f t="shared" si="0"/>
        <v>1</v>
      </c>
      <c r="G12" s="20"/>
      <c r="H12" s="109" t="s">
        <v>19</v>
      </c>
      <c r="I12" s="112">
        <f>SUMIF($C$5:$C$32,照明器具種別一覧!A14,$F$5:$F$32)</f>
        <v>12</v>
      </c>
      <c r="J12" s="111">
        <f>SUMIF($C$5:$C$32,照明器具種別一覧!A14,$D$5:$D$32)</f>
        <v>6</v>
      </c>
    </row>
    <row r="13" spans="1:10">
      <c r="A13" s="9">
        <v>9</v>
      </c>
      <c r="B13" s="2" t="s">
        <v>141</v>
      </c>
      <c r="C13" s="17" t="s">
        <v>142</v>
      </c>
      <c r="D13" s="2">
        <v>8</v>
      </c>
      <c r="E13" s="2">
        <v>2</v>
      </c>
      <c r="F13" s="2">
        <f t="shared" ref="F13:F14" si="1">D13*E13</f>
        <v>16</v>
      </c>
      <c r="G13" s="20"/>
      <c r="H13" s="109" t="s">
        <v>20</v>
      </c>
      <c r="I13" s="112">
        <f>SUMIF($C$5:$C$32,照明器具種別一覧!A15,$F$5:$F$32)</f>
        <v>0</v>
      </c>
      <c r="J13" s="111">
        <f>SUMIF($C$5:$C$32,照明器具種別一覧!A15,$D$5:$D$32)</f>
        <v>0</v>
      </c>
    </row>
    <row r="14" spans="1:10">
      <c r="A14" s="9">
        <v>10</v>
      </c>
      <c r="B14" s="2" t="s">
        <v>134</v>
      </c>
      <c r="C14" s="17" t="s">
        <v>179</v>
      </c>
      <c r="D14" s="2">
        <v>1</v>
      </c>
      <c r="E14" s="2">
        <v>1</v>
      </c>
      <c r="F14" s="2">
        <f t="shared" si="1"/>
        <v>1</v>
      </c>
      <c r="G14" s="20"/>
      <c r="H14" s="109" t="s">
        <v>21</v>
      </c>
      <c r="I14" s="112">
        <f>SUMIF($C$5:$C$32,照明器具種別一覧!A16,$F$5:$F$32)</f>
        <v>0</v>
      </c>
      <c r="J14" s="111">
        <f>SUMIF($C$5:$C$32,照明器具種別一覧!A16,$D$5:$D$32)</f>
        <v>0</v>
      </c>
    </row>
    <row r="15" spans="1:10">
      <c r="A15" s="9">
        <v>11</v>
      </c>
      <c r="B15" s="2" t="s">
        <v>143</v>
      </c>
      <c r="C15" s="17" t="s">
        <v>28</v>
      </c>
      <c r="D15" s="2">
        <v>9</v>
      </c>
      <c r="E15" s="2">
        <v>1</v>
      </c>
      <c r="F15" s="2">
        <f t="shared" si="0"/>
        <v>9</v>
      </c>
      <c r="G15" s="20"/>
      <c r="H15" s="109" t="s">
        <v>22</v>
      </c>
      <c r="I15" s="112">
        <f>SUMIF($C$5:$C$32,照明器具種別一覧!A17,$F$5:$F$32)</f>
        <v>0</v>
      </c>
      <c r="J15" s="111">
        <f>SUMIF($C$5:$C$32,照明器具種別一覧!A17,$D$5:$D$32)</f>
        <v>0</v>
      </c>
    </row>
    <row r="16" spans="1:10">
      <c r="A16" s="9">
        <v>12</v>
      </c>
      <c r="B16" s="2" t="s">
        <v>144</v>
      </c>
      <c r="C16" s="17" t="s">
        <v>145</v>
      </c>
      <c r="D16" s="2">
        <v>6</v>
      </c>
      <c r="E16" s="2">
        <v>2</v>
      </c>
      <c r="F16" s="2">
        <f t="shared" si="0"/>
        <v>12</v>
      </c>
      <c r="G16" s="20"/>
      <c r="H16" s="109" t="s">
        <v>23</v>
      </c>
      <c r="I16" s="112">
        <f>SUMIF($C$5:$C$32,照明器具種別一覧!A18,$F$5:$F$32)</f>
        <v>0</v>
      </c>
      <c r="J16" s="111">
        <f>SUMIF($C$5:$C$32,照明器具種別一覧!A18,$D$5:$D$32)</f>
        <v>0</v>
      </c>
    </row>
    <row r="17" spans="1:10">
      <c r="A17" s="9">
        <v>13</v>
      </c>
      <c r="B17" s="2" t="s">
        <v>146</v>
      </c>
      <c r="C17" s="17" t="s">
        <v>147</v>
      </c>
      <c r="D17" s="2">
        <v>1</v>
      </c>
      <c r="E17" s="2">
        <v>1</v>
      </c>
      <c r="F17" s="2">
        <f t="shared" si="0"/>
        <v>1</v>
      </c>
      <c r="G17" s="20"/>
      <c r="H17" s="109" t="s">
        <v>24</v>
      </c>
      <c r="I17" s="112">
        <f>SUMIF($C$5:$C$32,照明器具種別一覧!A19,$F$5:$F$32)</f>
        <v>0</v>
      </c>
      <c r="J17" s="111">
        <f>SUMIF($C$5:$C$32,照明器具種別一覧!A19,$D$5:$D$32)</f>
        <v>0</v>
      </c>
    </row>
    <row r="18" spans="1:10">
      <c r="A18" s="9">
        <v>14</v>
      </c>
      <c r="B18" s="2" t="s">
        <v>148</v>
      </c>
      <c r="C18" s="17" t="s">
        <v>142</v>
      </c>
      <c r="D18" s="2">
        <v>6</v>
      </c>
      <c r="E18" s="2">
        <v>2</v>
      </c>
      <c r="F18" s="2">
        <f t="shared" si="0"/>
        <v>12</v>
      </c>
      <c r="G18" s="20"/>
      <c r="H18" s="109" t="s">
        <v>25</v>
      </c>
      <c r="I18" s="112">
        <f>SUMIF($C$5:$C$32,照明器具種別一覧!A20,$F$5:$F$32)</f>
        <v>3</v>
      </c>
      <c r="J18" s="111">
        <f>SUMIF($C$5:$C$32,照明器具種別一覧!A20,$D$5:$D$32)</f>
        <v>3</v>
      </c>
    </row>
    <row r="19" spans="1:10">
      <c r="A19" s="9">
        <v>15</v>
      </c>
      <c r="B19" s="2" t="s">
        <v>150</v>
      </c>
      <c r="C19" s="17" t="s">
        <v>149</v>
      </c>
      <c r="D19" s="2">
        <v>2</v>
      </c>
      <c r="E19" s="2">
        <v>2</v>
      </c>
      <c r="F19" s="2">
        <f t="shared" si="0"/>
        <v>4</v>
      </c>
      <c r="G19" s="20"/>
      <c r="H19" s="109" t="s">
        <v>26</v>
      </c>
      <c r="I19" s="112">
        <f>SUMIF($C$5:$C$32,照明器具種別一覧!A21,$F$5:$F$32)</f>
        <v>26</v>
      </c>
      <c r="J19" s="111">
        <f>SUMIF($C$5:$C$32,照明器具種別一覧!A21,$D$5:$D$32)</f>
        <v>26</v>
      </c>
    </row>
    <row r="20" spans="1:10">
      <c r="A20" s="9">
        <v>16</v>
      </c>
      <c r="B20" s="2" t="s">
        <v>139</v>
      </c>
      <c r="C20" s="17" t="s">
        <v>26</v>
      </c>
      <c r="D20" s="2">
        <v>11</v>
      </c>
      <c r="E20" s="2">
        <v>1</v>
      </c>
      <c r="F20" s="2">
        <f t="shared" si="0"/>
        <v>11</v>
      </c>
      <c r="G20" s="20"/>
      <c r="H20" s="109" t="s">
        <v>27</v>
      </c>
      <c r="I20" s="112">
        <f>SUMIF($C$5:$C$32,照明器具種別一覧!A22,$F$5:$F$32)</f>
        <v>0</v>
      </c>
      <c r="J20" s="111">
        <f>SUMIF($C$5:$C$32,照明器具種別一覧!A22,$D$5:$D$32)</f>
        <v>0</v>
      </c>
    </row>
    <row r="21" spans="1:10">
      <c r="A21" s="9">
        <v>17</v>
      </c>
      <c r="B21" s="2" t="s">
        <v>151</v>
      </c>
      <c r="C21" s="17" t="s">
        <v>26</v>
      </c>
      <c r="D21" s="2">
        <v>3</v>
      </c>
      <c r="E21" s="2">
        <v>1</v>
      </c>
      <c r="F21" s="2">
        <f t="shared" si="0"/>
        <v>3</v>
      </c>
      <c r="G21" s="20"/>
      <c r="H21" s="109" t="s">
        <v>28</v>
      </c>
      <c r="I21" s="112">
        <f>SUMIF($C$5:$C$32,照明器具種別一覧!A23,$F$5:$F$32)</f>
        <v>12</v>
      </c>
      <c r="J21" s="111">
        <f>SUMIF($C$5:$C$32,照明器具種別一覧!A23,$D$5:$D$32)</f>
        <v>12</v>
      </c>
    </row>
    <row r="22" spans="1:10">
      <c r="A22" s="9">
        <v>18</v>
      </c>
      <c r="B22" s="2" t="s">
        <v>134</v>
      </c>
      <c r="C22" s="17" t="s">
        <v>40</v>
      </c>
      <c r="D22" s="2">
        <v>9</v>
      </c>
      <c r="E22" s="2">
        <v>3</v>
      </c>
      <c r="F22" s="2">
        <f t="shared" si="0"/>
        <v>27</v>
      </c>
      <c r="G22" s="20"/>
      <c r="H22" s="109" t="s">
        <v>29</v>
      </c>
      <c r="I22" s="112">
        <f>SUMIF($C$5:$C$32,照明器具種別一覧!A24,$F$5:$F$32)</f>
        <v>0</v>
      </c>
      <c r="J22" s="111">
        <f>SUMIF($C$5:$C$32,照明器具種別一覧!A24,$D$5:$D$32)</f>
        <v>0</v>
      </c>
    </row>
    <row r="23" spans="1:10">
      <c r="A23" s="9">
        <v>19</v>
      </c>
      <c r="B23" s="2" t="s">
        <v>152</v>
      </c>
      <c r="C23" s="17" t="s">
        <v>147</v>
      </c>
      <c r="D23" s="2">
        <v>1</v>
      </c>
      <c r="E23" s="2">
        <v>1</v>
      </c>
      <c r="F23" s="2">
        <f t="shared" si="0"/>
        <v>1</v>
      </c>
      <c r="G23" s="20"/>
      <c r="H23" s="109" t="s">
        <v>30</v>
      </c>
      <c r="I23" s="112">
        <f>SUMIF($C$5:$C$32,照明器具種別一覧!A25,$F$5:$F$32)</f>
        <v>0</v>
      </c>
      <c r="J23" s="111">
        <f>SUMIF($C$5:$C$32,照明器具種別一覧!A25,$D$5:$D$32)</f>
        <v>0</v>
      </c>
    </row>
    <row r="24" spans="1:10">
      <c r="A24" s="9">
        <v>20</v>
      </c>
      <c r="B24" s="2" t="s">
        <v>153</v>
      </c>
      <c r="C24" s="17" t="s">
        <v>25</v>
      </c>
      <c r="D24" s="2">
        <v>3</v>
      </c>
      <c r="E24" s="2">
        <v>1</v>
      </c>
      <c r="F24" s="2">
        <f t="shared" si="0"/>
        <v>3</v>
      </c>
      <c r="G24" s="20"/>
      <c r="H24" s="109" t="s">
        <v>31</v>
      </c>
      <c r="I24" s="112">
        <f>SUMIF($C$5:$C$32,照明器具種別一覧!A26,$F$5:$F$32)</f>
        <v>0</v>
      </c>
      <c r="J24" s="111">
        <f>SUMIF($C$5:$C$32,照明器具種別一覧!A26,$D$5:$D$32)</f>
        <v>0</v>
      </c>
    </row>
    <row r="25" spans="1:10">
      <c r="A25" s="9">
        <v>21</v>
      </c>
      <c r="B25" s="2" t="s">
        <v>134</v>
      </c>
      <c r="C25" s="17" t="s">
        <v>43</v>
      </c>
      <c r="D25" s="2">
        <v>14</v>
      </c>
      <c r="E25" s="2">
        <v>1</v>
      </c>
      <c r="F25" s="2">
        <f t="shared" si="0"/>
        <v>14</v>
      </c>
      <c r="G25" s="20"/>
      <c r="H25" s="109" t="s">
        <v>32</v>
      </c>
      <c r="I25" s="112">
        <f>SUMIF($C$5:$C$32,照明器具種別一覧!A27,$F$5:$F$32)</f>
        <v>0</v>
      </c>
      <c r="J25" s="111">
        <f>SUMIF($C$5:$C$32,照明器具種別一覧!A27,$D$5:$D$32)</f>
        <v>0</v>
      </c>
    </row>
    <row r="26" spans="1:10">
      <c r="A26" s="9">
        <v>22</v>
      </c>
      <c r="B26" s="2" t="s">
        <v>134</v>
      </c>
      <c r="C26" s="17" t="s">
        <v>42</v>
      </c>
      <c r="D26" s="2">
        <v>26</v>
      </c>
      <c r="E26" s="2">
        <v>1</v>
      </c>
      <c r="F26" s="2">
        <f t="shared" si="0"/>
        <v>26</v>
      </c>
      <c r="G26" s="20"/>
      <c r="H26" s="109" t="s">
        <v>33</v>
      </c>
      <c r="I26" s="112">
        <f>SUMIF($C$5:$C$32,照明器具種別一覧!A28,$F$5:$F$32)</f>
        <v>0</v>
      </c>
      <c r="J26" s="111">
        <f>SUMIF($C$5:$C$32,照明器具種別一覧!A28,$D$5:$D$32)</f>
        <v>0</v>
      </c>
    </row>
    <row r="27" spans="1:10">
      <c r="A27" s="9">
        <v>23</v>
      </c>
      <c r="B27" s="2" t="s">
        <v>134</v>
      </c>
      <c r="C27" s="17" t="s">
        <v>28</v>
      </c>
      <c r="D27" s="2">
        <v>3</v>
      </c>
      <c r="E27" s="2">
        <v>1</v>
      </c>
      <c r="F27" s="2">
        <f t="shared" si="0"/>
        <v>3</v>
      </c>
      <c r="G27" s="20"/>
      <c r="H27" s="109" t="s">
        <v>34</v>
      </c>
      <c r="I27" s="112">
        <f>SUMIF($C$5:$C$32,照明器具種別一覧!A29,$F$5:$F$32)</f>
        <v>0</v>
      </c>
      <c r="J27" s="111">
        <f>SUMIF($C$5:$C$32,照明器具種別一覧!A29,$D$5:$D$32)</f>
        <v>0</v>
      </c>
    </row>
    <row r="28" spans="1:10">
      <c r="A28" s="9">
        <v>24</v>
      </c>
      <c r="B28" s="2" t="s">
        <v>134</v>
      </c>
      <c r="C28" s="17" t="s">
        <v>41</v>
      </c>
      <c r="D28" s="2">
        <v>4</v>
      </c>
      <c r="E28" s="2">
        <v>1</v>
      </c>
      <c r="F28" s="2">
        <f t="shared" si="0"/>
        <v>4</v>
      </c>
      <c r="G28" s="20"/>
      <c r="H28" s="109" t="s">
        <v>35</v>
      </c>
      <c r="I28" s="112">
        <f>SUMIF($C$5:$C$32,照明器具種別一覧!A30,$F$5:$F$32)</f>
        <v>0</v>
      </c>
      <c r="J28" s="111">
        <f>SUMIF($C$5:$C$32,照明器具種別一覧!A30,$D$5:$D$32)</f>
        <v>0</v>
      </c>
    </row>
    <row r="29" spans="1:10">
      <c r="A29" s="9">
        <v>25</v>
      </c>
      <c r="B29" s="2" t="s">
        <v>134</v>
      </c>
      <c r="C29" s="17" t="s">
        <v>167</v>
      </c>
      <c r="D29" s="2">
        <v>8</v>
      </c>
      <c r="E29" s="2">
        <v>2</v>
      </c>
      <c r="F29" s="2">
        <f t="shared" si="0"/>
        <v>16</v>
      </c>
      <c r="G29" s="88" t="s">
        <v>345</v>
      </c>
      <c r="H29" s="109" t="s">
        <v>199</v>
      </c>
      <c r="I29" s="112">
        <f>SUMIF($C$5:$C$32,照明器具種別一覧!A31,$F$5:$F$32)</f>
        <v>0</v>
      </c>
      <c r="J29" s="111">
        <f>SUMIF($C$5:$C$32,照明器具種別一覧!A31,$D$5:$D$32)</f>
        <v>0</v>
      </c>
    </row>
    <row r="30" spans="1:10">
      <c r="A30" s="9">
        <v>26</v>
      </c>
      <c r="B30" s="2" t="s">
        <v>134</v>
      </c>
      <c r="C30" s="17" t="s">
        <v>147</v>
      </c>
      <c r="D30" s="2">
        <v>2</v>
      </c>
      <c r="E30" s="2">
        <v>1</v>
      </c>
      <c r="F30" s="2">
        <f t="shared" si="0"/>
        <v>2</v>
      </c>
      <c r="G30" s="20"/>
      <c r="H30" s="109" t="s">
        <v>37</v>
      </c>
      <c r="I30" s="112">
        <f>SUMIF($C$5:$C$32,照明器具種別一覧!A32,$F$5:$F$32)</f>
        <v>0</v>
      </c>
      <c r="J30" s="111">
        <f>SUMIF($C$5:$C$32,照明器具種別一覧!A32,$D$5:$D$32)</f>
        <v>0</v>
      </c>
    </row>
    <row r="31" spans="1:10">
      <c r="A31" s="9">
        <v>27</v>
      </c>
      <c r="B31" s="2" t="s">
        <v>154</v>
      </c>
      <c r="C31" s="17" t="s">
        <v>38</v>
      </c>
      <c r="D31" s="2">
        <v>9</v>
      </c>
      <c r="E31" s="2">
        <v>1</v>
      </c>
      <c r="F31" s="2">
        <f t="shared" si="0"/>
        <v>9</v>
      </c>
      <c r="G31" s="20" t="s">
        <v>346</v>
      </c>
      <c r="H31" s="109" t="s">
        <v>38</v>
      </c>
      <c r="I31" s="112">
        <f>SUMIF($C$5:$C$32,照明器具種別一覧!A33,$F$5:$F$32)</f>
        <v>9</v>
      </c>
      <c r="J31" s="111">
        <f>SUMIF($C$5:$C$32,照明器具種別一覧!A33,$D$5:$D$32)</f>
        <v>9</v>
      </c>
    </row>
    <row r="32" spans="1:10">
      <c r="A32" s="9">
        <v>28</v>
      </c>
      <c r="B32" s="2" t="s">
        <v>134</v>
      </c>
      <c r="C32" s="21" t="s">
        <v>168</v>
      </c>
      <c r="D32" s="2">
        <v>2</v>
      </c>
      <c r="E32" s="2">
        <v>1</v>
      </c>
      <c r="F32" s="2">
        <f t="shared" si="0"/>
        <v>2</v>
      </c>
      <c r="G32" s="20"/>
      <c r="H32" s="109" t="s">
        <v>39</v>
      </c>
      <c r="I32" s="112">
        <f>SUMIF($C$5:$C$32,照明器具種別一覧!A34,$F$5:$F$32)</f>
        <v>0</v>
      </c>
      <c r="J32" s="111">
        <f>SUMIF($C$5:$C$32,照明器具種別一覧!A34,$D$5:$D$32)</f>
        <v>0</v>
      </c>
    </row>
    <row r="33" spans="1:10">
      <c r="A33" s="53" t="s">
        <v>5</v>
      </c>
      <c r="B33" s="54"/>
      <c r="C33" s="55"/>
      <c r="D33" s="2">
        <f>SUM(D5:D32)</f>
        <v>185</v>
      </c>
      <c r="E33" s="2">
        <f>SUM(E5:E32)</f>
        <v>37</v>
      </c>
      <c r="F33" s="2">
        <f>SUM(F5:F32)</f>
        <v>243</v>
      </c>
      <c r="G33" s="12"/>
      <c r="H33" s="109" t="s">
        <v>36</v>
      </c>
      <c r="I33" s="112">
        <f>SUMIF($C$5:$C$32,照明器具種別一覧!A35,$F$5:$F$32)</f>
        <v>0</v>
      </c>
      <c r="J33" s="111">
        <f>SUMIF($C$5:$C$32,照明器具種別一覧!A35,$D$5:$D$32)</f>
        <v>0</v>
      </c>
    </row>
    <row r="34" spans="1:10">
      <c r="A34" s="6"/>
      <c r="B34" s="1"/>
      <c r="C34" s="6"/>
      <c r="D34" s="1"/>
      <c r="E34" s="1"/>
      <c r="F34" s="4"/>
      <c r="G34" s="13"/>
      <c r="H34" s="109" t="s">
        <v>40</v>
      </c>
      <c r="I34" s="112">
        <f>SUMIF($C$5:$C$32,照明器具種別一覧!A36,$F$5:$F$32)</f>
        <v>27</v>
      </c>
      <c r="J34" s="111">
        <f>SUMIF($C$5:$C$32,照明器具種別一覧!A36,$D$5:$D$32)</f>
        <v>9</v>
      </c>
    </row>
    <row r="35" spans="1:10">
      <c r="A35" s="6"/>
      <c r="B35" s="1"/>
      <c r="C35" s="6"/>
      <c r="D35" s="1"/>
      <c r="E35" s="1"/>
      <c r="F35" s="5"/>
      <c r="G35" s="13"/>
      <c r="H35" s="109" t="s">
        <v>41</v>
      </c>
      <c r="I35" s="112">
        <f>SUMIF($C$5:$C$32,照明器具種別一覧!A37,$F$5:$F$32)</f>
        <v>4</v>
      </c>
      <c r="J35" s="111">
        <f>SUMIF($C$5:$C$32,照明器具種別一覧!A37,$D$5:$D$32)</f>
        <v>4</v>
      </c>
    </row>
    <row r="36" spans="1:10">
      <c r="H36" s="109" t="s">
        <v>42</v>
      </c>
      <c r="I36" s="112">
        <f>SUMIF($C$5:$C$32,照明器具種別一覧!A38,$F$5:$F$32)</f>
        <v>26</v>
      </c>
      <c r="J36" s="111">
        <f>SUMIF($C$5:$C$32,照明器具種別一覧!A38,$D$5:$D$32)</f>
        <v>26</v>
      </c>
    </row>
    <row r="37" spans="1:10">
      <c r="H37" s="109" t="s">
        <v>43</v>
      </c>
      <c r="I37" s="112">
        <f>SUMIF($C$5:$C$32,照明器具種別一覧!A39,$F$5:$F$32)</f>
        <v>14</v>
      </c>
      <c r="J37" s="111">
        <f>SUMIF($C$5:$C$32,照明器具種別一覧!A39,$D$5:$D$32)</f>
        <v>14</v>
      </c>
    </row>
    <row r="38" spans="1:10">
      <c r="H38" s="109" t="s">
        <v>167</v>
      </c>
      <c r="I38" s="112">
        <f>SUMIF($C$5:$C$32,照明器具種別一覧!A40,$F$5:$F$32)</f>
        <v>16</v>
      </c>
      <c r="J38" s="111">
        <f>SUMIF($C$5:$C$32,照明器具種別一覧!A40,$D$5:$D$32)</f>
        <v>8</v>
      </c>
    </row>
    <row r="39" spans="1:10">
      <c r="H39" s="109" t="s">
        <v>168</v>
      </c>
      <c r="I39" s="112">
        <f>SUMIF($C$5:$C$32,照明器具種別一覧!A41,$F$5:$F$32)</f>
        <v>2</v>
      </c>
      <c r="J39" s="111">
        <f>SUMIF($C$5:$C$32,照明器具種別一覧!A41,$D$5:$D$32)</f>
        <v>2</v>
      </c>
    </row>
    <row r="40" spans="1:10">
      <c r="H40" s="109" t="s">
        <v>163</v>
      </c>
      <c r="I40" s="112">
        <f>SUMIF($C$5:$C$32,照明器具種別一覧!A42,$F$5:$F$32)</f>
        <v>0</v>
      </c>
      <c r="J40" s="111">
        <f>SUMIF($C$5:$C$32,照明器具種別一覧!A42,$D$5:$D$32)</f>
        <v>0</v>
      </c>
    </row>
    <row r="41" spans="1:10">
      <c r="H41" s="109" t="s">
        <v>169</v>
      </c>
      <c r="I41" s="112">
        <f>SUMIF($C$5:$C$32,照明器具種別一覧!A43,$F$5:$F$32)</f>
        <v>0</v>
      </c>
      <c r="J41" s="111">
        <f>SUMIF($C$5:$C$32,照明器具種別一覧!A43,$D$5:$D$32)</f>
        <v>0</v>
      </c>
    </row>
    <row r="42" spans="1:10">
      <c r="H42" s="109" t="s">
        <v>170</v>
      </c>
      <c r="I42" s="112">
        <f>SUMIF($C$5:$C$32,照明器具種別一覧!A44,$F$5:$F$32)</f>
        <v>0</v>
      </c>
      <c r="J42" s="111">
        <f>SUMIF($C$5:$C$32,照明器具種別一覧!A44,$D$5:$D$32)</f>
        <v>0</v>
      </c>
    </row>
    <row r="43" spans="1:10">
      <c r="H43" s="109" t="s">
        <v>171</v>
      </c>
      <c r="I43" s="112">
        <f>SUMIF($C$5:$C$32,照明器具種別一覧!A45,$F$5:$F$32)</f>
        <v>0</v>
      </c>
      <c r="J43" s="111">
        <f>SUMIF($C$5:$C$32,照明器具種別一覧!A45,$D$5:$D$32)</f>
        <v>0</v>
      </c>
    </row>
    <row r="44" spans="1:10">
      <c r="H44" s="109" t="s">
        <v>172</v>
      </c>
      <c r="I44" s="112">
        <f>SUMIF($C$5:$C$32,照明器具種別一覧!A46,$F$5:$F$32)</f>
        <v>0</v>
      </c>
      <c r="J44" s="111">
        <f>SUMIF($C$5:$C$32,照明器具種別一覧!A46,$D$5:$D$32)</f>
        <v>0</v>
      </c>
    </row>
    <row r="45" spans="1:10">
      <c r="H45" s="109" t="s">
        <v>173</v>
      </c>
      <c r="I45" s="112">
        <f>SUMIF($C$5:$C$32,照明器具種別一覧!A47,$F$5:$F$32)</f>
        <v>0</v>
      </c>
      <c r="J45" s="111">
        <f>SUMIF($C$5:$C$32,照明器具種別一覧!A47,$D$5:$D$32)</f>
        <v>0</v>
      </c>
    </row>
    <row r="46" spans="1:10">
      <c r="H46" s="109" t="s">
        <v>174</v>
      </c>
      <c r="I46" s="112">
        <f>SUMIF($C$5:$C$32,照明器具種別一覧!A48,$F$5:$F$32)</f>
        <v>0</v>
      </c>
      <c r="J46" s="111">
        <f>SUMIF($C$5:$C$32,照明器具種別一覧!A48,$D$5:$D$32)</f>
        <v>0</v>
      </c>
    </row>
    <row r="47" spans="1:10">
      <c r="H47" s="109" t="s">
        <v>175</v>
      </c>
      <c r="I47" s="112">
        <f>SUMIF($C$5:$C$32,照明器具種別一覧!A49,$F$5:$F$32)</f>
        <v>0</v>
      </c>
      <c r="J47" s="111">
        <f>SUMIF($C$5:$C$32,照明器具種別一覧!A49,$D$5:$D$32)</f>
        <v>0</v>
      </c>
    </row>
    <row r="48" spans="1:10">
      <c r="H48" s="109" t="s">
        <v>176</v>
      </c>
      <c r="I48" s="112">
        <f>SUMIF($C$5:$C$32,照明器具種別一覧!A50,$F$5:$F$32)</f>
        <v>0</v>
      </c>
      <c r="J48" s="111">
        <f>SUMIF($C$5:$C$32,照明器具種別一覧!A50,$D$5:$D$32)</f>
        <v>0</v>
      </c>
    </row>
    <row r="49" spans="8:10">
      <c r="H49" s="109" t="s">
        <v>177</v>
      </c>
      <c r="I49" s="112">
        <f>SUMIF($C$5:$C$32,照明器具種別一覧!A51,$F$5:$F$32)</f>
        <v>0</v>
      </c>
      <c r="J49" s="111">
        <f>SUMIF($C$5:$C$32,照明器具種別一覧!A51,$D$5:$D$32)</f>
        <v>0</v>
      </c>
    </row>
    <row r="50" spans="8:10">
      <c r="H50" s="109" t="s">
        <v>178</v>
      </c>
      <c r="I50" s="112">
        <f>SUMIF($C$5:$C$32,照明器具種別一覧!A52,$F$5:$F$32)</f>
        <v>0</v>
      </c>
      <c r="J50" s="111">
        <f>SUMIF($C$5:$C$32,照明器具種別一覧!A52,$D$5:$D$32)</f>
        <v>0</v>
      </c>
    </row>
    <row r="51" spans="8:10">
      <c r="H51" s="109" t="s">
        <v>179</v>
      </c>
      <c r="I51" s="112">
        <f>SUMIF($C$5:$C$32,照明器具種別一覧!A53,$F$5:$F$32)</f>
        <v>2</v>
      </c>
      <c r="J51" s="111">
        <f>SUMIF($C$5:$C$32,照明器具種別一覧!A53,$D$5:$D$32)</f>
        <v>2</v>
      </c>
    </row>
    <row r="52" spans="8:10">
      <c r="H52" s="109" t="s">
        <v>180</v>
      </c>
      <c r="I52" s="112">
        <f>SUMIF($C$5:$C$32,照明器具種別一覧!A54,$F$5:$F$32)</f>
        <v>0</v>
      </c>
      <c r="J52" s="111">
        <f>SUMIF($C$5:$C$32,照明器具種別一覧!A54,$D$5:$D$32)</f>
        <v>0</v>
      </c>
    </row>
    <row r="53" spans="8:10">
      <c r="H53" s="109" t="s">
        <v>181</v>
      </c>
      <c r="I53" s="112">
        <f>SUMIF($C$5:$C$32,照明器具種別一覧!A55,$F$5:$F$32)</f>
        <v>11</v>
      </c>
      <c r="J53" s="111">
        <f>SUMIF($C$5:$C$32,照明器具種別一覧!A55,$D$5:$D$32)</f>
        <v>11</v>
      </c>
    </row>
    <row r="54" spans="8:10">
      <c r="H54" s="109" t="s">
        <v>182</v>
      </c>
      <c r="I54" s="112">
        <f>SUMIF($C$5:$C$32,照明器具種別一覧!A56,$F$5:$F$32)</f>
        <v>2</v>
      </c>
      <c r="J54" s="111">
        <f>SUMIF($C$5:$C$32,照明器具種別一覧!A56,$D$5:$D$32)</f>
        <v>2</v>
      </c>
    </row>
    <row r="55" spans="8:10">
      <c r="H55" s="109" t="s">
        <v>183</v>
      </c>
      <c r="I55" s="112">
        <f>SUMIF($C$5:$C$32,照明器具種別一覧!A57,$F$5:$F$32)</f>
        <v>10</v>
      </c>
      <c r="J55" s="111">
        <f>SUMIF($C$5:$C$32,照明器具種別一覧!A57,$D$5:$D$32)</f>
        <v>10</v>
      </c>
    </row>
    <row r="56" spans="8:10">
      <c r="H56" s="109" t="s">
        <v>184</v>
      </c>
      <c r="I56" s="112">
        <f>SUMIF($C$5:$C$32,照明器具種別一覧!A58,$F$5:$F$32)</f>
        <v>0</v>
      </c>
      <c r="J56" s="111">
        <f>SUMIF($C$5:$C$32,照明器具種別一覧!A58,$D$5:$D$32)</f>
        <v>0</v>
      </c>
    </row>
    <row r="57" spans="8:10">
      <c r="H57" s="109" t="s">
        <v>185</v>
      </c>
      <c r="I57" s="112">
        <f>SUMIF($C$5:$C$32,照明器具種別一覧!A59,$F$5:$F$32)</f>
        <v>0</v>
      </c>
      <c r="J57" s="111">
        <f>SUMIF($C$5:$C$32,照明器具種別一覧!A59,$D$5:$D$32)</f>
        <v>0</v>
      </c>
    </row>
    <row r="58" spans="8:10">
      <c r="H58" s="109" t="s">
        <v>186</v>
      </c>
      <c r="I58" s="112">
        <f>SUMIF($C$5:$C$32,照明器具種別一覧!A60,$F$5:$F$32)</f>
        <v>0</v>
      </c>
      <c r="J58" s="111">
        <f>SUMIF($C$5:$C$32,照明器具種別一覧!A60,$D$5:$D$32)</f>
        <v>0</v>
      </c>
    </row>
    <row r="59" spans="8:10">
      <c r="H59" s="109" t="s">
        <v>187</v>
      </c>
      <c r="I59" s="112">
        <f>SUMIF($C$5:$C$32,照明器具種別一覧!A61,$F$5:$F$32)</f>
        <v>0</v>
      </c>
      <c r="J59" s="111">
        <f>SUMIF($C$5:$C$32,照明器具種別一覧!A61,$D$5:$D$32)</f>
        <v>0</v>
      </c>
    </row>
    <row r="60" spans="8:10">
      <c r="H60" s="109" t="s">
        <v>188</v>
      </c>
      <c r="I60" s="112">
        <f>SUMIF($C$5:$C$32,照明器具種別一覧!A62,$F$5:$F$32)</f>
        <v>0</v>
      </c>
      <c r="J60" s="111">
        <f>SUMIF($C$5:$C$32,照明器具種別一覧!A62,$D$5:$D$32)</f>
        <v>0</v>
      </c>
    </row>
    <row r="61" spans="8:10">
      <c r="H61" s="109" t="s">
        <v>189</v>
      </c>
      <c r="I61" s="112">
        <f>SUMIF($C$5:$C$32,照明器具種別一覧!A63,$F$5:$F$32)</f>
        <v>0</v>
      </c>
      <c r="J61" s="111">
        <f>SUMIF($C$5:$C$32,照明器具種別一覧!A63,$D$5:$D$32)</f>
        <v>0</v>
      </c>
    </row>
    <row r="62" spans="8:10">
      <c r="H62" s="109" t="s">
        <v>190</v>
      </c>
      <c r="I62" s="112">
        <f>SUMIF($C$5:$C$32,照明器具種別一覧!A64,$F$5:$F$32)</f>
        <v>0</v>
      </c>
      <c r="J62" s="111">
        <f>SUMIF($C$5:$C$32,照明器具種別一覧!A64,$D$5:$D$32)</f>
        <v>0</v>
      </c>
    </row>
    <row r="63" spans="8:10">
      <c r="H63" s="109" t="s">
        <v>308</v>
      </c>
      <c r="I63" s="112">
        <f>SUMIF($C$5:$C$32,照明器具種別一覧!A67,$F$5:$F$32)</f>
        <v>0</v>
      </c>
      <c r="J63" s="111">
        <f>SUMIF($C$5:$C$32,照明器具種別一覧!A65,$D$5:$D$32)</f>
        <v>0</v>
      </c>
    </row>
    <row r="64" spans="8:10">
      <c r="H64" s="109" t="s">
        <v>309</v>
      </c>
      <c r="I64" s="112">
        <f>SUMIF($C$5:$C$32,照明器具種別一覧!A68,$F$5:$F$32)</f>
        <v>0</v>
      </c>
      <c r="J64" s="111">
        <f>SUMIF($C$5:$C$32,照明器具種別一覧!A66,$D$5:$D$32)</f>
        <v>0</v>
      </c>
    </row>
    <row r="65" spans="8:10">
      <c r="H65" s="111"/>
      <c r="I65" s="111"/>
      <c r="J65" s="111"/>
    </row>
    <row r="66" spans="8:10">
      <c r="H66" s="111"/>
      <c r="I66" s="111"/>
      <c r="J66" s="111"/>
    </row>
    <row r="67" spans="8:10">
      <c r="H67" s="111"/>
      <c r="I67" s="111"/>
      <c r="J67" s="111"/>
    </row>
    <row r="68" spans="8:10">
      <c r="H68" s="111"/>
      <c r="I68" s="111"/>
      <c r="J68" s="111"/>
    </row>
    <row r="69" spans="8:10">
      <c r="H69" s="111"/>
      <c r="I69" s="111"/>
      <c r="J69" s="111"/>
    </row>
  </sheetData>
  <mergeCells count="7">
    <mergeCell ref="G3:G4"/>
    <mergeCell ref="A33:C33"/>
    <mergeCell ref="A3:A4"/>
    <mergeCell ref="B3:B4"/>
    <mergeCell ref="C3:C4"/>
    <mergeCell ref="D3:E3"/>
    <mergeCell ref="F3:F4"/>
  </mergeCells>
  <phoneticPr fontId="3"/>
  <pageMargins left="0.78740157480314965" right="0.51181102362204722" top="0.55118110236220474" bottom="0.55118110236220474"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4B43-4671-4625-9901-277C6772165B}">
  <sheetPr>
    <pageSetUpPr fitToPage="1"/>
  </sheetPr>
  <dimension ref="A1:J64"/>
  <sheetViews>
    <sheetView view="pageBreakPreview" topLeftCell="A19" zoomScale="115" zoomScaleNormal="100" zoomScaleSheetLayoutView="115" workbookViewId="0">
      <selection activeCell="D46" sqref="D46"/>
    </sheetView>
  </sheetViews>
  <sheetFormatPr defaultRowHeight="18.75"/>
  <cols>
    <col min="1" max="1" width="3.5" style="10" customWidth="1"/>
    <col min="2" max="2" width="17" customWidth="1"/>
    <col min="3" max="3" width="8.25" style="10" customWidth="1"/>
    <col min="4" max="4" width="6" customWidth="1"/>
    <col min="5" max="5" width="6.75" customWidth="1"/>
    <col min="6" max="6" width="6.375" customWidth="1"/>
    <col min="7" max="7" width="18.375" style="15" customWidth="1"/>
  </cols>
  <sheetData>
    <row r="1" spans="1:10">
      <c r="A1" s="11" t="s">
        <v>304</v>
      </c>
      <c r="B1" s="1"/>
      <c r="C1" s="6"/>
      <c r="D1" s="1"/>
      <c r="E1" s="1"/>
      <c r="F1" s="1"/>
      <c r="G1" s="13"/>
      <c r="H1" s="111"/>
      <c r="I1" s="111" t="s">
        <v>318</v>
      </c>
      <c r="J1" s="111" t="s">
        <v>320</v>
      </c>
    </row>
    <row r="2" spans="1:10" ht="6.75" customHeight="1">
      <c r="A2" s="6"/>
      <c r="B2" s="1"/>
      <c r="C2" s="6"/>
      <c r="D2" s="1"/>
      <c r="E2" s="1"/>
      <c r="F2" s="1"/>
      <c r="G2" s="13"/>
      <c r="H2" s="111"/>
      <c r="I2" s="111"/>
      <c r="J2" s="111"/>
    </row>
    <row r="3" spans="1:10" ht="23.25" customHeight="1">
      <c r="A3" s="78" t="s">
        <v>0</v>
      </c>
      <c r="B3" s="78" t="s">
        <v>1</v>
      </c>
      <c r="C3" s="78" t="s">
        <v>2</v>
      </c>
      <c r="D3" s="78" t="s">
        <v>6</v>
      </c>
      <c r="E3" s="78"/>
      <c r="F3" s="79" t="s">
        <v>7</v>
      </c>
      <c r="G3" s="80" t="s">
        <v>3</v>
      </c>
      <c r="H3" s="109" t="s">
        <v>10</v>
      </c>
      <c r="I3" s="112">
        <f>SUMIF($C$5:$C$23,照明器具種別一覧!A5,$F$5:$F$23)</f>
        <v>0</v>
      </c>
      <c r="J3" s="111">
        <f>SUMIF($C$5:$C$23,照明器具種別一覧!A5,$D$5:$D$23)</f>
        <v>0</v>
      </c>
    </row>
    <row r="4" spans="1:10" ht="31.5" customHeight="1">
      <c r="A4" s="78"/>
      <c r="B4" s="78"/>
      <c r="C4" s="78"/>
      <c r="D4" s="81" t="s">
        <v>9</v>
      </c>
      <c r="E4" s="82" t="s">
        <v>55</v>
      </c>
      <c r="F4" s="79"/>
      <c r="G4" s="80"/>
      <c r="H4" s="109" t="s">
        <v>11</v>
      </c>
      <c r="I4" s="112">
        <f>SUMIF($C$5:$C$23,照明器具種別一覧!A6,$F$5:$F$23)</f>
        <v>4</v>
      </c>
      <c r="J4" s="111">
        <f>SUMIF($C$5:$C$23,照明器具種別一覧!A6,$D$5:$D$23)</f>
        <v>2</v>
      </c>
    </row>
    <row r="5" spans="1:10">
      <c r="A5" s="9">
        <v>1</v>
      </c>
      <c r="B5" s="2" t="s">
        <v>156</v>
      </c>
      <c r="C5" s="17" t="s">
        <v>82</v>
      </c>
      <c r="D5" s="2">
        <v>3</v>
      </c>
      <c r="E5" s="2">
        <v>2</v>
      </c>
      <c r="F5" s="2">
        <f>D5*E5</f>
        <v>6</v>
      </c>
      <c r="G5" s="20"/>
      <c r="H5" s="109" t="s">
        <v>12</v>
      </c>
      <c r="I5" s="112">
        <f>SUMIF($C$5:$C$23,照明器具種別一覧!A7,$F$5:$F$23)</f>
        <v>0</v>
      </c>
      <c r="J5" s="111">
        <f>SUMIF($C$5:$C$23,照明器具種別一覧!A7,$D$5:$D$23)</f>
        <v>0</v>
      </c>
    </row>
    <row r="6" spans="1:10">
      <c r="A6" s="9">
        <v>2</v>
      </c>
      <c r="B6" s="2" t="s">
        <v>134</v>
      </c>
      <c r="C6" s="17" t="s">
        <v>186</v>
      </c>
      <c r="D6" s="2">
        <v>3</v>
      </c>
      <c r="E6" s="3">
        <v>1</v>
      </c>
      <c r="F6" s="2">
        <f t="shared" ref="F6:F23" si="0">D6*E6</f>
        <v>3</v>
      </c>
      <c r="G6" s="20"/>
      <c r="H6" s="109" t="s">
        <v>13</v>
      </c>
      <c r="I6" s="112">
        <f>SUMIF($C$5:$C$23,照明器具種別一覧!A8,$F$5:$F$23)</f>
        <v>0</v>
      </c>
      <c r="J6" s="111">
        <f>SUMIF($C$5:$C$23,照明器具種別一覧!A8,$D$5:$D$23)</f>
        <v>0</v>
      </c>
    </row>
    <row r="7" spans="1:10">
      <c r="A7" s="9">
        <v>3</v>
      </c>
      <c r="B7" s="2" t="s">
        <v>134</v>
      </c>
      <c r="C7" s="17" t="s">
        <v>177</v>
      </c>
      <c r="D7" s="2">
        <v>2</v>
      </c>
      <c r="E7" s="2">
        <v>1</v>
      </c>
      <c r="F7" s="2">
        <f t="shared" si="0"/>
        <v>2</v>
      </c>
      <c r="G7" s="20"/>
      <c r="H7" s="109" t="s">
        <v>14</v>
      </c>
      <c r="I7" s="112">
        <f>SUMIF($C$5:$C$23,照明器具種別一覧!A9,$F$5:$F$23)</f>
        <v>0</v>
      </c>
      <c r="J7" s="111">
        <f>SUMIF($C$5:$C$23,照明器具種別一覧!A9,$D$5:$D$23)</f>
        <v>0</v>
      </c>
    </row>
    <row r="8" spans="1:10">
      <c r="A8" s="9">
        <v>4</v>
      </c>
      <c r="B8" s="2" t="s">
        <v>134</v>
      </c>
      <c r="C8" s="17" t="s">
        <v>204</v>
      </c>
      <c r="D8" s="2">
        <v>7</v>
      </c>
      <c r="E8" s="2">
        <v>1</v>
      </c>
      <c r="F8" s="2">
        <f t="shared" si="0"/>
        <v>7</v>
      </c>
      <c r="G8" s="20"/>
      <c r="H8" s="109" t="s">
        <v>15</v>
      </c>
      <c r="I8" s="112">
        <f>SUMIF($C$5:$C$23,照明器具種別一覧!A10,$F$5:$F$23)</f>
        <v>0</v>
      </c>
      <c r="J8" s="111">
        <f>SUMIF($C$5:$C$23,照明器具種別一覧!A10,$D$5:$D$23)</f>
        <v>0</v>
      </c>
    </row>
    <row r="9" spans="1:10">
      <c r="A9" s="9">
        <v>5</v>
      </c>
      <c r="B9" s="12" t="s">
        <v>157</v>
      </c>
      <c r="C9" s="17" t="s">
        <v>204</v>
      </c>
      <c r="D9" s="2">
        <v>12</v>
      </c>
      <c r="E9" s="2">
        <v>1</v>
      </c>
      <c r="F9" s="2">
        <f t="shared" si="0"/>
        <v>12</v>
      </c>
      <c r="G9" s="20"/>
      <c r="H9" s="109" t="s">
        <v>16</v>
      </c>
      <c r="I9" s="112">
        <f>SUMIF($C$5:$C$23,照明器具種別一覧!A11,$F$5:$F$23)</f>
        <v>0</v>
      </c>
      <c r="J9" s="111">
        <f>SUMIF($C$5:$C$23,照明器具種別一覧!A11,$D$5:$D$23)</f>
        <v>0</v>
      </c>
    </row>
    <row r="10" spans="1:10">
      <c r="A10" s="9">
        <v>6</v>
      </c>
      <c r="B10" s="2" t="s">
        <v>158</v>
      </c>
      <c r="C10" s="17" t="s">
        <v>177</v>
      </c>
      <c r="D10" s="2">
        <v>2</v>
      </c>
      <c r="E10" s="2">
        <v>1</v>
      </c>
      <c r="F10" s="2">
        <f t="shared" si="0"/>
        <v>2</v>
      </c>
      <c r="G10" s="20"/>
      <c r="H10" s="109" t="s">
        <v>17</v>
      </c>
      <c r="I10" s="112">
        <f>SUMIF($C$5:$C$23,照明器具種別一覧!A12,$F$5:$F$23)</f>
        <v>0</v>
      </c>
      <c r="J10" s="111">
        <f>SUMIF($C$5:$C$23,照明器具種別一覧!A12,$D$5:$D$23)</f>
        <v>0</v>
      </c>
    </row>
    <row r="11" spans="1:10">
      <c r="A11" s="9">
        <v>7</v>
      </c>
      <c r="B11" s="2" t="s">
        <v>159</v>
      </c>
      <c r="C11" s="17" t="s">
        <v>177</v>
      </c>
      <c r="D11" s="2">
        <v>1</v>
      </c>
      <c r="E11" s="2">
        <v>1</v>
      </c>
      <c r="F11" s="2">
        <f t="shared" si="0"/>
        <v>1</v>
      </c>
      <c r="G11" s="20"/>
      <c r="H11" s="109" t="s">
        <v>18</v>
      </c>
      <c r="I11" s="112">
        <f>SUMIF($C$5:$C$23,照明器具種別一覧!A13,$F$5:$F$23)</f>
        <v>0</v>
      </c>
      <c r="J11" s="111">
        <f>SUMIF($C$5:$C$23,照明器具種別一覧!A13,$D$5:$D$23)</f>
        <v>0</v>
      </c>
    </row>
    <row r="12" spans="1:10">
      <c r="A12" s="9">
        <v>8</v>
      </c>
      <c r="B12" s="2" t="s">
        <v>134</v>
      </c>
      <c r="C12" s="17" t="s">
        <v>31</v>
      </c>
      <c r="D12" s="2">
        <v>5</v>
      </c>
      <c r="E12" s="2">
        <v>1</v>
      </c>
      <c r="F12" s="2">
        <f t="shared" si="0"/>
        <v>5</v>
      </c>
      <c r="G12" s="20"/>
      <c r="H12" s="109" t="s">
        <v>19</v>
      </c>
      <c r="I12" s="112">
        <f>SUMIF($C$5:$C$23,照明器具種別一覧!A14,$F$5:$F$23)</f>
        <v>10</v>
      </c>
      <c r="J12" s="111">
        <f>SUMIF($C$5:$C$23,照明器具種別一覧!A14,$D$5:$D$23)</f>
        <v>5</v>
      </c>
    </row>
    <row r="13" spans="1:10">
      <c r="A13" s="9">
        <v>9</v>
      </c>
      <c r="B13" s="2" t="s">
        <v>134</v>
      </c>
      <c r="C13" s="17" t="s">
        <v>204</v>
      </c>
      <c r="D13" s="2">
        <v>8</v>
      </c>
      <c r="E13" s="2">
        <v>1</v>
      </c>
      <c r="F13" s="2">
        <f t="shared" si="0"/>
        <v>8</v>
      </c>
      <c r="G13" s="20"/>
      <c r="H13" s="109" t="s">
        <v>20</v>
      </c>
      <c r="I13" s="112">
        <f>SUMIF($C$5:$C$23,照明器具種別一覧!A15,$F$5:$F$23)</f>
        <v>2</v>
      </c>
      <c r="J13" s="111">
        <f>SUMIF($C$5:$C$23,照明器具種別一覧!A15,$D$5:$D$23)</f>
        <v>1</v>
      </c>
    </row>
    <row r="14" spans="1:10">
      <c r="A14" s="9">
        <v>10</v>
      </c>
      <c r="B14" s="2" t="s">
        <v>160</v>
      </c>
      <c r="C14" s="17" t="s">
        <v>82</v>
      </c>
      <c r="D14" s="2">
        <v>2</v>
      </c>
      <c r="E14" s="2">
        <v>2</v>
      </c>
      <c r="F14" s="2">
        <f t="shared" si="0"/>
        <v>4</v>
      </c>
      <c r="G14" s="20"/>
      <c r="H14" s="109" t="s">
        <v>21</v>
      </c>
      <c r="I14" s="112">
        <f>SUMIF($C$5:$C$23,照明器具種別一覧!A16,$F$5:$F$23)</f>
        <v>2</v>
      </c>
      <c r="J14" s="111">
        <f>SUMIF($C$5:$C$23,照明器具種別一覧!A16,$D$5:$D$23)</f>
        <v>2</v>
      </c>
    </row>
    <row r="15" spans="1:10">
      <c r="A15" s="9">
        <v>11</v>
      </c>
      <c r="B15" s="2" t="s">
        <v>134</v>
      </c>
      <c r="C15" s="17" t="s">
        <v>162</v>
      </c>
      <c r="D15" s="2">
        <v>1</v>
      </c>
      <c r="E15" s="2">
        <v>2</v>
      </c>
      <c r="F15" s="2">
        <f t="shared" si="0"/>
        <v>2</v>
      </c>
      <c r="G15" s="20"/>
      <c r="H15" s="109" t="s">
        <v>22</v>
      </c>
      <c r="I15" s="112">
        <f>SUMIF($C$5:$C$23,照明器具種別一覧!A17,$F$5:$F$23)</f>
        <v>0</v>
      </c>
      <c r="J15" s="111">
        <f>SUMIF($C$5:$C$23,照明器具種別一覧!A17,$D$5:$D$23)</f>
        <v>0</v>
      </c>
    </row>
    <row r="16" spans="1:10">
      <c r="A16" s="9">
        <v>12</v>
      </c>
      <c r="B16" s="2" t="s">
        <v>134</v>
      </c>
      <c r="C16" s="17" t="s">
        <v>161</v>
      </c>
      <c r="D16" s="2">
        <v>2</v>
      </c>
      <c r="E16" s="2">
        <v>1</v>
      </c>
      <c r="F16" s="2">
        <f t="shared" si="0"/>
        <v>2</v>
      </c>
      <c r="G16" s="20"/>
      <c r="H16" s="109" t="s">
        <v>23</v>
      </c>
      <c r="I16" s="112">
        <f>SUMIF($C$5:$C$23,照明器具種別一覧!A18,$F$5:$F$23)</f>
        <v>0</v>
      </c>
      <c r="J16" s="111">
        <f>SUMIF($C$5:$C$23,照明器具種別一覧!A18,$D$5:$D$23)</f>
        <v>0</v>
      </c>
    </row>
    <row r="17" spans="1:10">
      <c r="A17" s="9">
        <v>13</v>
      </c>
      <c r="B17" s="2" t="s">
        <v>134</v>
      </c>
      <c r="C17" s="17" t="s">
        <v>27</v>
      </c>
      <c r="D17" s="2">
        <v>4</v>
      </c>
      <c r="E17" s="2">
        <v>1</v>
      </c>
      <c r="F17" s="2">
        <f t="shared" si="0"/>
        <v>4</v>
      </c>
      <c r="G17" s="20"/>
      <c r="H17" s="109" t="s">
        <v>24</v>
      </c>
      <c r="I17" s="112">
        <f>SUMIF($C$5:$C$23,照明器具種別一覧!A19,$F$5:$F$23)</f>
        <v>0</v>
      </c>
      <c r="J17" s="111">
        <f>SUMIF($C$5:$C$23,照明器具種別一覧!A19,$D$5:$D$23)</f>
        <v>0</v>
      </c>
    </row>
    <row r="18" spans="1:10">
      <c r="A18" s="9">
        <v>14</v>
      </c>
      <c r="B18" s="2" t="s">
        <v>134</v>
      </c>
      <c r="C18" s="17" t="s">
        <v>31</v>
      </c>
      <c r="D18" s="2">
        <v>5</v>
      </c>
      <c r="E18" s="2">
        <v>1</v>
      </c>
      <c r="F18" s="2">
        <f t="shared" si="0"/>
        <v>5</v>
      </c>
      <c r="G18" s="20"/>
      <c r="H18" s="109" t="s">
        <v>25</v>
      </c>
      <c r="I18" s="112">
        <f>SUMIF($C$5:$C$23,照明器具種別一覧!A20,$F$5:$F$23)</f>
        <v>0</v>
      </c>
      <c r="J18" s="111">
        <f>SUMIF($C$5:$C$23,照明器具種別一覧!A20,$D$5:$D$23)</f>
        <v>0</v>
      </c>
    </row>
    <row r="19" spans="1:10">
      <c r="A19" s="9">
        <v>15</v>
      </c>
      <c r="B19" s="2" t="s">
        <v>134</v>
      </c>
      <c r="C19" s="17" t="s">
        <v>163</v>
      </c>
      <c r="D19" s="2">
        <v>3</v>
      </c>
      <c r="E19" s="2">
        <v>3</v>
      </c>
      <c r="F19" s="2">
        <f t="shared" si="0"/>
        <v>9</v>
      </c>
      <c r="G19" s="20"/>
      <c r="H19" s="109" t="s">
        <v>26</v>
      </c>
      <c r="I19" s="112">
        <f>SUMIF($C$5:$C$23,照明器具種別一覧!A21,$F$5:$F$23)</f>
        <v>0</v>
      </c>
      <c r="J19" s="111">
        <f>SUMIF($C$5:$C$23,照明器具種別一覧!A21,$D$5:$D$23)</f>
        <v>0</v>
      </c>
    </row>
    <row r="20" spans="1:10">
      <c r="A20" s="9">
        <v>16</v>
      </c>
      <c r="B20" s="2" t="s">
        <v>134</v>
      </c>
      <c r="C20" s="17" t="s">
        <v>186</v>
      </c>
      <c r="D20" s="2">
        <v>1</v>
      </c>
      <c r="E20" s="2">
        <v>1</v>
      </c>
      <c r="F20" s="2">
        <f t="shared" si="0"/>
        <v>1</v>
      </c>
      <c r="G20" s="20"/>
      <c r="H20" s="109" t="s">
        <v>27</v>
      </c>
      <c r="I20" s="112">
        <f>SUMIF($C$5:$C$23,照明器具種別一覧!A22,$F$5:$F$23)</f>
        <v>4</v>
      </c>
      <c r="J20" s="111">
        <f>SUMIF($C$5:$C$23,照明器具種別一覧!A22,$D$5:$D$23)</f>
        <v>4</v>
      </c>
    </row>
    <row r="21" spans="1:10">
      <c r="A21" s="9">
        <v>17</v>
      </c>
      <c r="B21" s="2" t="s">
        <v>134</v>
      </c>
      <c r="C21" s="17" t="s">
        <v>187</v>
      </c>
      <c r="D21" s="2">
        <v>1</v>
      </c>
      <c r="E21" s="2">
        <v>1</v>
      </c>
      <c r="F21" s="2">
        <f t="shared" si="0"/>
        <v>1</v>
      </c>
      <c r="G21" s="20"/>
      <c r="H21" s="109" t="s">
        <v>28</v>
      </c>
      <c r="I21" s="112">
        <f>SUMIF($C$5:$C$23,照明器具種別一覧!A23,$F$5:$F$23)</f>
        <v>0</v>
      </c>
      <c r="J21" s="111">
        <f>SUMIF($C$5:$C$23,照明器具種別一覧!A23,$D$5:$D$23)</f>
        <v>0</v>
      </c>
    </row>
    <row r="22" spans="1:10">
      <c r="A22" s="9">
        <v>18</v>
      </c>
      <c r="B22" s="2" t="s">
        <v>134</v>
      </c>
      <c r="C22" s="17" t="s">
        <v>188</v>
      </c>
      <c r="D22" s="2">
        <v>1</v>
      </c>
      <c r="E22" s="2">
        <v>1</v>
      </c>
      <c r="F22" s="2">
        <f t="shared" si="0"/>
        <v>1</v>
      </c>
      <c r="G22" s="20"/>
      <c r="H22" s="109" t="s">
        <v>29</v>
      </c>
      <c r="I22" s="112">
        <f>SUMIF($C$5:$C$23,照明器具種別一覧!A24,$F$5:$F$23)</f>
        <v>0</v>
      </c>
      <c r="J22" s="111">
        <f>SUMIF($C$5:$C$23,照明器具種別一覧!A24,$D$5:$D$23)</f>
        <v>0</v>
      </c>
    </row>
    <row r="23" spans="1:10">
      <c r="A23" s="9">
        <v>19</v>
      </c>
      <c r="B23" s="2" t="s">
        <v>347</v>
      </c>
      <c r="C23" s="17" t="s">
        <v>149</v>
      </c>
      <c r="D23" s="43">
        <v>2</v>
      </c>
      <c r="E23" s="2">
        <v>2</v>
      </c>
      <c r="F23" s="2">
        <f t="shared" si="0"/>
        <v>4</v>
      </c>
      <c r="G23" s="26"/>
      <c r="H23" s="109" t="s">
        <v>30</v>
      </c>
      <c r="I23" s="112">
        <f>SUMIF($C$5:$C$23,照明器具種別一覧!A25,$F$5:$F$23)</f>
        <v>0</v>
      </c>
      <c r="J23" s="111">
        <f>SUMIF($C$5:$C$23,照明器具種別一覧!A25,$D$5:$D$23)</f>
        <v>0</v>
      </c>
    </row>
    <row r="24" spans="1:10">
      <c r="A24" s="53" t="s">
        <v>5</v>
      </c>
      <c r="B24" s="54"/>
      <c r="C24" s="55"/>
      <c r="D24" s="2">
        <f>SUM(D5:D23)</f>
        <v>65</v>
      </c>
      <c r="E24" s="2">
        <f>SUM(E5:E23)</f>
        <v>25</v>
      </c>
      <c r="F24" s="2">
        <f>SUM(F5:F23)</f>
        <v>79</v>
      </c>
      <c r="G24" s="12"/>
      <c r="H24" s="109" t="s">
        <v>31</v>
      </c>
      <c r="I24" s="112">
        <f>SUMIF($C$5:$C$23,照明器具種別一覧!A26,$F$5:$F$23)</f>
        <v>10</v>
      </c>
      <c r="J24" s="111">
        <f>SUMIF($C$5:$C$23,照明器具種別一覧!A26,$D$5:$D$23)</f>
        <v>10</v>
      </c>
    </row>
    <row r="25" spans="1:10">
      <c r="A25" s="6"/>
      <c r="B25" s="1"/>
      <c r="C25" s="6"/>
      <c r="D25" s="1"/>
      <c r="E25" s="1"/>
      <c r="F25" s="4"/>
      <c r="G25" s="13"/>
      <c r="H25" s="109" t="s">
        <v>32</v>
      </c>
      <c r="I25" s="112">
        <f>SUMIF($C$5:$C$23,照明器具種別一覧!A27,$F$5:$F$23)</f>
        <v>0</v>
      </c>
      <c r="J25" s="111">
        <f>SUMIF($C$5:$C$23,照明器具種別一覧!A27,$D$5:$D$23)</f>
        <v>0</v>
      </c>
    </row>
    <row r="26" spans="1:10">
      <c r="A26" s="6"/>
      <c r="B26" s="1"/>
      <c r="C26" s="6"/>
      <c r="D26" s="1"/>
      <c r="E26" s="1"/>
      <c r="F26" s="5"/>
      <c r="G26" s="13"/>
      <c r="H26" s="109" t="s">
        <v>33</v>
      </c>
      <c r="I26" s="112">
        <f>SUMIF($C$5:$C$23,照明器具種別一覧!A28,$F$5:$F$23)</f>
        <v>0</v>
      </c>
      <c r="J26" s="111">
        <f>SUMIF($C$5:$C$23,照明器具種別一覧!A28,$D$5:$D$23)</f>
        <v>0</v>
      </c>
    </row>
    <row r="27" spans="1:10">
      <c r="H27" s="109" t="s">
        <v>34</v>
      </c>
      <c r="I27" s="112">
        <f>SUMIF($C$5:$C$23,照明器具種別一覧!A29,$F$5:$F$23)</f>
        <v>0</v>
      </c>
      <c r="J27" s="111">
        <f>SUMIF($C$5:$C$23,照明器具種別一覧!A29,$D$5:$D$23)</f>
        <v>0</v>
      </c>
    </row>
    <row r="28" spans="1:10">
      <c r="H28" s="109" t="s">
        <v>35</v>
      </c>
      <c r="I28" s="112">
        <f>SUMIF($C$5:$C$23,照明器具種別一覧!A30,$F$5:$F$23)</f>
        <v>0</v>
      </c>
      <c r="J28" s="111">
        <f>SUMIF($C$5:$C$23,照明器具種別一覧!A30,$D$5:$D$23)</f>
        <v>0</v>
      </c>
    </row>
    <row r="29" spans="1:10">
      <c r="H29" s="109" t="s">
        <v>199</v>
      </c>
      <c r="I29" s="112">
        <f>SUMIF($C$5:$C$23,照明器具種別一覧!A31,$F$5:$F$23)</f>
        <v>0</v>
      </c>
      <c r="J29" s="111">
        <f>SUMIF($C$5:$C$23,照明器具種別一覧!A31,$D$5:$D$23)</f>
        <v>0</v>
      </c>
    </row>
    <row r="30" spans="1:10">
      <c r="H30" s="109" t="s">
        <v>37</v>
      </c>
      <c r="I30" s="112">
        <f>SUMIF($C$5:$C$23,照明器具種別一覧!A32,$F$5:$F$23)</f>
        <v>0</v>
      </c>
      <c r="J30" s="111">
        <f>SUMIF($C$5:$C$23,照明器具種別一覧!A32,$D$5:$D$23)</f>
        <v>0</v>
      </c>
    </row>
    <row r="31" spans="1:10">
      <c r="H31" s="109" t="s">
        <v>38</v>
      </c>
      <c r="I31" s="112">
        <f>SUMIF($C$5:$C$23,照明器具種別一覧!A33,$F$5:$F$23)</f>
        <v>0</v>
      </c>
      <c r="J31" s="111">
        <f>SUMIF($C$5:$C$23,照明器具種別一覧!A33,$D$5:$D$23)</f>
        <v>0</v>
      </c>
    </row>
    <row r="32" spans="1:10">
      <c r="H32" s="109" t="s">
        <v>39</v>
      </c>
      <c r="I32" s="112">
        <f>SUMIF($C$5:$C$23,照明器具種別一覧!A34,$F$5:$F$23)</f>
        <v>0</v>
      </c>
      <c r="J32" s="111">
        <f>SUMIF($C$5:$C$23,照明器具種別一覧!A34,$D$5:$D$23)</f>
        <v>0</v>
      </c>
    </row>
    <row r="33" spans="8:10">
      <c r="H33" s="109" t="s">
        <v>36</v>
      </c>
      <c r="I33" s="112">
        <f>SUMIF($C$5:$C$23,照明器具種別一覧!A35,$F$5:$F$23)</f>
        <v>0</v>
      </c>
      <c r="J33" s="111">
        <f>SUMIF($C$5:$C$23,照明器具種別一覧!A35,$D$5:$D$23)</f>
        <v>0</v>
      </c>
    </row>
    <row r="34" spans="8:10">
      <c r="H34" s="109" t="s">
        <v>40</v>
      </c>
      <c r="I34" s="112">
        <f>SUMIF($C$5:$C$23,照明器具種別一覧!A36,$F$5:$F$23)</f>
        <v>0</v>
      </c>
      <c r="J34" s="111">
        <f>SUMIF($C$5:$C$23,照明器具種別一覧!A36,$D$5:$D$23)</f>
        <v>0</v>
      </c>
    </row>
    <row r="35" spans="8:10">
      <c r="H35" s="109" t="s">
        <v>41</v>
      </c>
      <c r="I35" s="112">
        <f>SUMIF($C$5:$C$23,照明器具種別一覧!A37,$F$5:$F$23)</f>
        <v>0</v>
      </c>
      <c r="J35" s="111">
        <f>SUMIF($C$5:$C$23,照明器具種別一覧!A37,$D$5:$D$23)</f>
        <v>0</v>
      </c>
    </row>
    <row r="36" spans="8:10">
      <c r="H36" s="109" t="s">
        <v>42</v>
      </c>
      <c r="I36" s="112">
        <f>SUMIF($C$5:$C$23,照明器具種別一覧!A38,$F$5:$F$23)</f>
        <v>0</v>
      </c>
      <c r="J36" s="111">
        <f>SUMIF($C$5:$C$23,照明器具種別一覧!A38,$D$5:$D$23)</f>
        <v>0</v>
      </c>
    </row>
    <row r="37" spans="8:10">
      <c r="H37" s="109" t="s">
        <v>43</v>
      </c>
      <c r="I37" s="112">
        <f>SUMIF($C$5:$C$23,照明器具種別一覧!A39,$F$5:$F$23)</f>
        <v>0</v>
      </c>
      <c r="J37" s="111">
        <f>SUMIF($C$5:$C$23,照明器具種別一覧!A39,$D$5:$D$23)</f>
        <v>0</v>
      </c>
    </row>
    <row r="38" spans="8:10">
      <c r="H38" s="109" t="s">
        <v>167</v>
      </c>
      <c r="I38" s="112">
        <f>SUMIF($C$5:$C$23,照明器具種別一覧!A40,$F$5:$F$23)</f>
        <v>0</v>
      </c>
      <c r="J38" s="111">
        <f>SUMIF($C$5:$C$23,照明器具種別一覧!A40,$D$5:$D$23)</f>
        <v>0</v>
      </c>
    </row>
    <row r="39" spans="8:10">
      <c r="H39" s="109" t="s">
        <v>168</v>
      </c>
      <c r="I39" s="112">
        <f>SUMIF($C$5:$C$23,照明器具種別一覧!A41,$F$5:$F$23)</f>
        <v>0</v>
      </c>
      <c r="J39" s="111">
        <f>SUMIF($C$5:$C$23,照明器具種別一覧!A41,$D$5:$D$23)</f>
        <v>0</v>
      </c>
    </row>
    <row r="40" spans="8:10">
      <c r="H40" s="109" t="s">
        <v>163</v>
      </c>
      <c r="I40" s="112">
        <f>SUMIF($C$5:$C$23,照明器具種別一覧!A42,$F$5:$F$23)</f>
        <v>9</v>
      </c>
      <c r="J40" s="111">
        <f>SUMIF($C$5:$C$23,照明器具種別一覧!A42,$D$5:$D$23)</f>
        <v>3</v>
      </c>
    </row>
    <row r="41" spans="8:10">
      <c r="H41" s="109" t="s">
        <v>169</v>
      </c>
      <c r="I41" s="112">
        <f>SUMIF($C$5:$C$23,照明器具種別一覧!A43,$F$5:$F$23)</f>
        <v>0</v>
      </c>
      <c r="J41" s="111">
        <f>SUMIF($C$5:$C$23,照明器具種別一覧!A43,$D$5:$D$23)</f>
        <v>0</v>
      </c>
    </row>
    <row r="42" spans="8:10">
      <c r="H42" s="109" t="s">
        <v>170</v>
      </c>
      <c r="I42" s="112">
        <f>SUMIF($C$5:$C$23,照明器具種別一覧!A44,$F$5:$F$23)</f>
        <v>0</v>
      </c>
      <c r="J42" s="111">
        <f>SUMIF($C$5:$C$23,照明器具種別一覧!A44,$D$5:$D$23)</f>
        <v>0</v>
      </c>
    </row>
    <row r="43" spans="8:10">
      <c r="H43" s="109" t="s">
        <v>171</v>
      </c>
      <c r="I43" s="112">
        <f>SUMIF($C$5:$C$23,照明器具種別一覧!A45,$F$5:$F$23)</f>
        <v>0</v>
      </c>
      <c r="J43" s="111">
        <f>SUMIF($C$5:$C$23,照明器具種別一覧!A45,$D$5:$D$23)</f>
        <v>0</v>
      </c>
    </row>
    <row r="44" spans="8:10">
      <c r="H44" s="109" t="s">
        <v>201</v>
      </c>
      <c r="I44" s="112">
        <f>SUMIF($C$5:$C$23,照明器具種別一覧!A46,$F$5:$F$23)</f>
        <v>0</v>
      </c>
      <c r="J44" s="111">
        <f>SUMIF($C$5:$C$23,照明器具種別一覧!A46,$D$5:$D$23)</f>
        <v>0</v>
      </c>
    </row>
    <row r="45" spans="8:10">
      <c r="H45" s="109" t="s">
        <v>173</v>
      </c>
      <c r="I45" s="112">
        <f>SUMIF($C$5:$C$23,照明器具種別一覧!A47,$F$5:$F$23)</f>
        <v>0</v>
      </c>
      <c r="J45" s="111">
        <f>SUMIF($C$5:$C$23,照明器具種別一覧!A47,$D$5:$D$23)</f>
        <v>0</v>
      </c>
    </row>
    <row r="46" spans="8:10">
      <c r="H46" s="109" t="s">
        <v>174</v>
      </c>
      <c r="I46" s="112">
        <f>SUMIF($C$5:$C$23,照明器具種別一覧!A48,$F$5:$F$23)</f>
        <v>0</v>
      </c>
      <c r="J46" s="111">
        <f>SUMIF($C$5:$C$23,照明器具種別一覧!A48,$D$5:$D$23)</f>
        <v>0</v>
      </c>
    </row>
    <row r="47" spans="8:10">
      <c r="H47" s="109" t="s">
        <v>175</v>
      </c>
      <c r="I47" s="112">
        <f>SUMIF($C$5:$C$23,照明器具種別一覧!A49,$F$5:$F$23)</f>
        <v>0</v>
      </c>
      <c r="J47" s="111">
        <f>SUMIF($C$5:$C$23,照明器具種別一覧!A49,$D$5:$D$23)</f>
        <v>0</v>
      </c>
    </row>
    <row r="48" spans="8:10">
      <c r="H48" s="109" t="s">
        <v>176</v>
      </c>
      <c r="I48" s="112">
        <f>SUMIF($C$5:$C$23,照明器具種別一覧!A50,$F$5:$F$23)</f>
        <v>0</v>
      </c>
      <c r="J48" s="111">
        <f>SUMIF($C$5:$C$23,照明器具種別一覧!A50,$D$5:$D$23)</f>
        <v>0</v>
      </c>
    </row>
    <row r="49" spans="8:10">
      <c r="H49" s="109" t="s">
        <v>177</v>
      </c>
      <c r="I49" s="112">
        <f>SUMIF($C$5:$C$23,照明器具種別一覧!A51,$F$5:$F$23)</f>
        <v>5</v>
      </c>
      <c r="J49" s="111">
        <f>SUMIF($C$5:$C$23,照明器具種別一覧!A51,$D$5:$D$23)</f>
        <v>5</v>
      </c>
    </row>
    <row r="50" spans="8:10">
      <c r="H50" s="109" t="s">
        <v>178</v>
      </c>
      <c r="I50" s="112">
        <f>SUMIF($C$5:$C$23,照明器具種別一覧!A52,$F$5:$F$23)</f>
        <v>27</v>
      </c>
      <c r="J50" s="111">
        <f>SUMIF($C$5:$C$23,照明器具種別一覧!A52,$D$5:$D$23)</f>
        <v>27</v>
      </c>
    </row>
    <row r="51" spans="8:10">
      <c r="H51" s="109" t="s">
        <v>179</v>
      </c>
      <c r="I51" s="112">
        <f>SUMIF($C$5:$C$23,照明器具種別一覧!A53,$F$5:$F$23)</f>
        <v>0</v>
      </c>
      <c r="J51" s="111">
        <f>SUMIF($C$5:$C$23,照明器具種別一覧!A53,$D$5:$D$23)</f>
        <v>0</v>
      </c>
    </row>
    <row r="52" spans="8:10">
      <c r="H52" s="109" t="s">
        <v>180</v>
      </c>
      <c r="I52" s="112">
        <f>SUMIF($C$5:$C$23,照明器具種別一覧!A54,$F$5:$F$23)</f>
        <v>0</v>
      </c>
      <c r="J52" s="111">
        <f>SUMIF($C$5:$C$23,照明器具種別一覧!A54,$D$5:$D$23)</f>
        <v>0</v>
      </c>
    </row>
    <row r="53" spans="8:10">
      <c r="H53" s="109" t="s">
        <v>181</v>
      </c>
      <c r="I53" s="112">
        <f>SUMIF($C$5:$C$23,照明器具種別一覧!A55,$F$5:$F$23)</f>
        <v>0</v>
      </c>
      <c r="J53" s="111">
        <f>SUMIF($C$5:$C$23,照明器具種別一覧!A55,$D$5:$D$23)</f>
        <v>0</v>
      </c>
    </row>
    <row r="54" spans="8:10">
      <c r="H54" s="109" t="s">
        <v>182</v>
      </c>
      <c r="I54" s="112">
        <f>SUMIF($C$5:$C$23,照明器具種別一覧!A56,$F$5:$F$23)</f>
        <v>0</v>
      </c>
      <c r="J54" s="111">
        <f>SUMIF($C$5:$C$23,照明器具種別一覧!A56,$D$5:$D$23)</f>
        <v>0</v>
      </c>
    </row>
    <row r="55" spans="8:10">
      <c r="H55" s="109" t="s">
        <v>183</v>
      </c>
      <c r="I55" s="112">
        <f>SUMIF($C$5:$C$23,照明器具種別一覧!A57,$F$5:$F$23)</f>
        <v>0</v>
      </c>
      <c r="J55" s="111">
        <f>SUMIF($C$5:$C$23,照明器具種別一覧!A57,$D$5:$D$23)</f>
        <v>0</v>
      </c>
    </row>
    <row r="56" spans="8:10">
      <c r="H56" s="109" t="s">
        <v>184</v>
      </c>
      <c r="I56" s="112">
        <f>SUMIF($C$5:$C$23,照明器具種別一覧!A58,$F$5:$F$23)</f>
        <v>0</v>
      </c>
      <c r="J56" s="111">
        <f>SUMIF($C$5:$C$23,照明器具種別一覧!A58,$D$5:$D$23)</f>
        <v>0</v>
      </c>
    </row>
    <row r="57" spans="8:10">
      <c r="H57" s="109" t="s">
        <v>185</v>
      </c>
      <c r="I57" s="112">
        <f>SUMIF($C$5:$C$23,照明器具種別一覧!A59,$F$5:$F$23)</f>
        <v>0</v>
      </c>
      <c r="J57" s="111">
        <f>SUMIF($C$5:$C$23,照明器具種別一覧!A59,$D$5:$D$23)</f>
        <v>0</v>
      </c>
    </row>
    <row r="58" spans="8:10">
      <c r="H58" s="109" t="s">
        <v>186</v>
      </c>
      <c r="I58" s="112">
        <f>SUMIF($C$5:$C$23,照明器具種別一覧!A60,$F$5:$F$23)</f>
        <v>4</v>
      </c>
      <c r="J58" s="111">
        <f>SUMIF($C$5:$C$23,照明器具種別一覧!A60,$D$5:$D$23)</f>
        <v>4</v>
      </c>
    </row>
    <row r="59" spans="8:10">
      <c r="H59" s="109" t="s">
        <v>187</v>
      </c>
      <c r="I59" s="112">
        <f>SUMIF($C$5:$C$23,照明器具種別一覧!A61,$F$5:$F$23)</f>
        <v>1</v>
      </c>
      <c r="J59" s="111">
        <f>SUMIF($C$5:$C$23,照明器具種別一覧!A61,$D$5:$D$23)</f>
        <v>1</v>
      </c>
    </row>
    <row r="60" spans="8:10">
      <c r="H60" s="109" t="s">
        <v>188</v>
      </c>
      <c r="I60" s="112">
        <f>SUMIF($C$5:$C$23,照明器具種別一覧!A62,$F$5:$F$23)</f>
        <v>1</v>
      </c>
      <c r="J60" s="111">
        <f>SUMIF($C$5:$C$23,照明器具種別一覧!A62,$D$5:$D$23)</f>
        <v>1</v>
      </c>
    </row>
    <row r="61" spans="8:10">
      <c r="H61" s="109" t="s">
        <v>189</v>
      </c>
      <c r="I61" s="112">
        <f>SUMIF($C$5:$C$23,照明器具種別一覧!A63,$F$5:$F$23)</f>
        <v>0</v>
      </c>
      <c r="J61" s="111">
        <f>SUMIF($C$5:$C$23,照明器具種別一覧!A63,$D$5:$D$23)</f>
        <v>0</v>
      </c>
    </row>
    <row r="62" spans="8:10">
      <c r="H62" s="109" t="s">
        <v>190</v>
      </c>
      <c r="I62" s="112">
        <f>SUMIF($C$5:$C$23,照明器具種別一覧!A64,$F$5:$F$23)</f>
        <v>0</v>
      </c>
      <c r="J62" s="111">
        <f>SUMIF($C$5:$C$23,照明器具種別一覧!A64,$D$5:$D$23)</f>
        <v>0</v>
      </c>
    </row>
    <row r="63" spans="8:10">
      <c r="H63" s="109" t="s">
        <v>308</v>
      </c>
      <c r="I63" s="112">
        <f>SUMIF($C$5:$C$23,照明器具種別一覧!A65,$F$5:$F$23)</f>
        <v>0</v>
      </c>
      <c r="J63" s="111">
        <f>SUMIF($C$5:$C$23,照明器具種別一覧!A65,$D$5:$D$23)</f>
        <v>0</v>
      </c>
    </row>
    <row r="64" spans="8:10">
      <c r="H64" s="109" t="s">
        <v>309</v>
      </c>
      <c r="I64" s="112">
        <f>SUMIF($C$5:$C$23,照明器具種別一覧!A66,$F$5:$F$23)</f>
        <v>0</v>
      </c>
      <c r="J64" s="111">
        <f>SUMIF($C$5:$C$23,照明器具種別一覧!A66,$D$5:$D$23)</f>
        <v>0</v>
      </c>
    </row>
  </sheetData>
  <mergeCells count="7">
    <mergeCell ref="G3:G4"/>
    <mergeCell ref="A24:C24"/>
    <mergeCell ref="A3:A4"/>
    <mergeCell ref="B3:B4"/>
    <mergeCell ref="C3:C4"/>
    <mergeCell ref="D3:E3"/>
    <mergeCell ref="F3:F4"/>
  </mergeCells>
  <phoneticPr fontId="3"/>
  <pageMargins left="0.78740157480314965" right="0.51181102362204722" top="0.55118110236220474" bottom="0.55118110236220474"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4C9-1EE3-470E-B050-EBC1B3B7BC99}">
  <sheetPr>
    <pageSetUpPr fitToPage="1"/>
  </sheetPr>
  <dimension ref="A1:H62"/>
  <sheetViews>
    <sheetView view="pageBreakPreview" zoomScaleNormal="100" zoomScaleSheetLayoutView="100" workbookViewId="0">
      <selection activeCell="D46" sqref="D46"/>
    </sheetView>
  </sheetViews>
  <sheetFormatPr defaultRowHeight="18.75"/>
  <cols>
    <col min="1" max="1" width="3.5" style="10" customWidth="1"/>
    <col min="2" max="2" width="17" customWidth="1"/>
    <col min="3" max="3" width="8.25" style="10" customWidth="1"/>
    <col min="4" max="4" width="6.375" style="10" customWidth="1"/>
    <col min="5" max="5" width="23.5" style="15" customWidth="1"/>
  </cols>
  <sheetData>
    <row r="1" spans="1:8">
      <c r="A1" s="11" t="s">
        <v>305</v>
      </c>
      <c r="B1" s="1"/>
      <c r="C1" s="6"/>
      <c r="D1" s="6"/>
      <c r="E1" s="13"/>
    </row>
    <row r="2" spans="1:8" ht="6.75" customHeight="1">
      <c r="A2" s="6"/>
      <c r="B2" s="1"/>
      <c r="C2" s="6"/>
      <c r="D2" s="6"/>
      <c r="E2" s="13"/>
    </row>
    <row r="3" spans="1:8" ht="23.25" customHeight="1">
      <c r="A3" s="83" t="s">
        <v>0</v>
      </c>
      <c r="B3" s="83" t="s">
        <v>1</v>
      </c>
      <c r="C3" s="83" t="s">
        <v>2</v>
      </c>
      <c r="D3" s="84" t="s">
        <v>303</v>
      </c>
      <c r="E3" s="85" t="s">
        <v>3</v>
      </c>
      <c r="F3" s="109" t="s">
        <v>10</v>
      </c>
      <c r="G3" s="112">
        <f>SUMIF($C$5:$C$21,照明器具種別一覧!A5,$D$5:$D$21)</f>
        <v>0</v>
      </c>
      <c r="H3" s="111"/>
    </row>
    <row r="4" spans="1:8" ht="19.5" customHeight="1">
      <c r="A4" s="83"/>
      <c r="B4" s="83"/>
      <c r="C4" s="83"/>
      <c r="D4" s="86"/>
      <c r="E4" s="85"/>
      <c r="F4" s="109" t="s">
        <v>11</v>
      </c>
      <c r="G4" s="112">
        <f>SUMIF($C$5:$C$32,照明器具種別一覧!A6,$D$5:$D$32)</f>
        <v>0</v>
      </c>
      <c r="H4" s="111"/>
    </row>
    <row r="5" spans="1:8">
      <c r="A5" s="27">
        <v>1</v>
      </c>
      <c r="B5" s="43" t="s">
        <v>200</v>
      </c>
      <c r="C5" s="87" t="s">
        <v>201</v>
      </c>
      <c r="D5" s="27">
        <v>1</v>
      </c>
      <c r="E5" s="88"/>
      <c r="F5" s="109" t="s">
        <v>12</v>
      </c>
      <c r="G5" s="112">
        <f>SUMIF($C$5:$C$32,照明器具種別一覧!A7,$D$5:$D$32)</f>
        <v>0</v>
      </c>
      <c r="H5" s="111"/>
    </row>
    <row r="6" spans="1:8">
      <c r="A6" s="27">
        <v>2</v>
      </c>
      <c r="B6" s="43" t="s">
        <v>134</v>
      </c>
      <c r="C6" s="87" t="s">
        <v>173</v>
      </c>
      <c r="D6" s="27">
        <v>2</v>
      </c>
      <c r="E6" s="88"/>
      <c r="F6" s="109" t="s">
        <v>13</v>
      </c>
      <c r="G6" s="112">
        <f>SUMIF($C$5:$C$32,照明器具種別一覧!A8,$D$5:$D$32)</f>
        <v>0</v>
      </c>
      <c r="H6" s="111"/>
    </row>
    <row r="7" spans="1:8">
      <c r="A7" s="27">
        <v>3</v>
      </c>
      <c r="B7" s="43" t="s">
        <v>134</v>
      </c>
      <c r="C7" s="87" t="s">
        <v>175</v>
      </c>
      <c r="D7" s="27">
        <v>1</v>
      </c>
      <c r="E7" s="88"/>
      <c r="F7" s="109" t="s">
        <v>14</v>
      </c>
      <c r="G7" s="112">
        <f>SUMIF($C$5:$C$32,照明器具種別一覧!A9,$D$5:$D$32)</f>
        <v>0</v>
      </c>
      <c r="H7" s="111"/>
    </row>
    <row r="8" spans="1:8">
      <c r="A8" s="27">
        <v>4</v>
      </c>
      <c r="B8" s="43" t="s">
        <v>134</v>
      </c>
      <c r="C8" s="87" t="s">
        <v>184</v>
      </c>
      <c r="D8" s="27">
        <v>1</v>
      </c>
      <c r="E8" s="88" t="s">
        <v>306</v>
      </c>
      <c r="F8" s="109" t="s">
        <v>15</v>
      </c>
      <c r="G8" s="112">
        <f>SUMIF($C$5:$C$32,照明器具種別一覧!A10,$D$5:$D$32)</f>
        <v>0</v>
      </c>
      <c r="H8" s="111"/>
    </row>
    <row r="9" spans="1:8">
      <c r="A9" s="27">
        <v>5</v>
      </c>
      <c r="B9" s="43" t="s">
        <v>134</v>
      </c>
      <c r="C9" s="87" t="s">
        <v>185</v>
      </c>
      <c r="D9" s="27">
        <v>4</v>
      </c>
      <c r="E9" s="88"/>
      <c r="F9" s="109" t="s">
        <v>16</v>
      </c>
      <c r="G9" s="112">
        <f>SUMIF($C$5:$C$32,照明器具種別一覧!A11,$D$5:$D$32)</f>
        <v>0</v>
      </c>
      <c r="H9" s="111"/>
    </row>
    <row r="10" spans="1:8">
      <c r="A10" s="27">
        <v>6</v>
      </c>
      <c r="B10" s="43" t="s">
        <v>202</v>
      </c>
      <c r="C10" s="87" t="s">
        <v>169</v>
      </c>
      <c r="D10" s="27">
        <v>16</v>
      </c>
      <c r="E10" s="88"/>
      <c r="F10" s="109" t="s">
        <v>17</v>
      </c>
      <c r="G10" s="112">
        <f>SUMIF($C$5:$C$32,照明器具種別一覧!A12,$D$5:$D$32)</f>
        <v>0</v>
      </c>
      <c r="H10" s="111"/>
    </row>
    <row r="11" spans="1:8">
      <c r="A11" s="27">
        <v>7</v>
      </c>
      <c r="B11" s="43" t="s">
        <v>134</v>
      </c>
      <c r="C11" s="87" t="s">
        <v>170</v>
      </c>
      <c r="D11" s="27">
        <v>9</v>
      </c>
      <c r="E11" s="88"/>
      <c r="F11" s="109" t="s">
        <v>18</v>
      </c>
      <c r="G11" s="112">
        <f>SUMIF($C$5:$C$32,照明器具種別一覧!A13,$D$5:$D$32)</f>
        <v>0</v>
      </c>
      <c r="H11" s="111"/>
    </row>
    <row r="12" spans="1:8">
      <c r="A12" s="27">
        <v>8</v>
      </c>
      <c r="B12" s="43" t="s">
        <v>134</v>
      </c>
      <c r="C12" s="87" t="s">
        <v>201</v>
      </c>
      <c r="D12" s="27">
        <v>1</v>
      </c>
      <c r="E12" s="88" t="s">
        <v>306</v>
      </c>
      <c r="F12" s="109" t="s">
        <v>19</v>
      </c>
      <c r="G12" s="112">
        <f>SUMIF($C$5:$C$32,照明器具種別一覧!A14,$D$5:$D$32)</f>
        <v>0</v>
      </c>
      <c r="H12" s="111"/>
    </row>
    <row r="13" spans="1:8">
      <c r="A13" s="27">
        <v>9</v>
      </c>
      <c r="B13" s="43" t="s">
        <v>134</v>
      </c>
      <c r="C13" s="87" t="s">
        <v>173</v>
      </c>
      <c r="D13" s="27">
        <v>5</v>
      </c>
      <c r="E13" s="88"/>
      <c r="F13" s="109" t="s">
        <v>20</v>
      </c>
      <c r="G13" s="112">
        <f>SUMIF($C$5:$C$32,照明器具種別一覧!A15,$D$5:$D$32)</f>
        <v>0</v>
      </c>
      <c r="H13" s="111"/>
    </row>
    <row r="14" spans="1:8">
      <c r="A14" s="27">
        <v>10</v>
      </c>
      <c r="B14" s="43" t="s">
        <v>134</v>
      </c>
      <c r="C14" s="87" t="s">
        <v>174</v>
      </c>
      <c r="D14" s="27">
        <v>2</v>
      </c>
      <c r="E14" s="88"/>
      <c r="F14" s="109" t="s">
        <v>21</v>
      </c>
      <c r="G14" s="112">
        <f>SUMIF($C$5:$C$32,照明器具種別一覧!A16,$D$5:$D$32)</f>
        <v>0</v>
      </c>
      <c r="H14" s="111"/>
    </row>
    <row r="15" spans="1:8">
      <c r="A15" s="101">
        <v>11</v>
      </c>
      <c r="B15" s="74" t="s">
        <v>50</v>
      </c>
      <c r="C15" s="75" t="s">
        <v>176</v>
      </c>
      <c r="D15" s="102">
        <v>0</v>
      </c>
      <c r="E15" s="76" t="s">
        <v>99</v>
      </c>
      <c r="F15" s="109" t="s">
        <v>22</v>
      </c>
      <c r="G15" s="112">
        <f>SUMIF($C$5:$C$32,照明器具種別一覧!A17,$D$5:$D$32)</f>
        <v>0</v>
      </c>
      <c r="H15" s="111"/>
    </row>
    <row r="16" spans="1:8">
      <c r="A16" s="27">
        <v>12</v>
      </c>
      <c r="B16" s="43" t="s">
        <v>203</v>
      </c>
      <c r="C16" s="87" t="s">
        <v>169</v>
      </c>
      <c r="D16" s="27">
        <v>4</v>
      </c>
      <c r="E16" s="88"/>
      <c r="F16" s="109" t="s">
        <v>23</v>
      </c>
      <c r="G16" s="112">
        <f>SUMIF($C$5:$C$32,照明器具種別一覧!A18,$D$5:$D$32)</f>
        <v>0</v>
      </c>
      <c r="H16" s="111"/>
    </row>
    <row r="17" spans="1:8">
      <c r="A17" s="27">
        <v>13</v>
      </c>
      <c r="B17" s="43" t="s">
        <v>134</v>
      </c>
      <c r="C17" s="87" t="s">
        <v>170</v>
      </c>
      <c r="D17" s="27">
        <v>7</v>
      </c>
      <c r="E17" s="88"/>
      <c r="F17" s="109" t="s">
        <v>24</v>
      </c>
      <c r="G17" s="112">
        <f>SUMIF($C$5:$C$32,照明器具種別一覧!A19,$D$5:$D$32)</f>
        <v>0</v>
      </c>
      <c r="H17" s="111"/>
    </row>
    <row r="18" spans="1:8">
      <c r="A18" s="27">
        <v>14</v>
      </c>
      <c r="B18" s="43" t="s">
        <v>134</v>
      </c>
      <c r="C18" s="87" t="s">
        <v>171</v>
      </c>
      <c r="D18" s="27">
        <v>4</v>
      </c>
      <c r="E18" s="88" t="s">
        <v>337</v>
      </c>
      <c r="F18" s="109" t="s">
        <v>25</v>
      </c>
      <c r="G18" s="112">
        <f>SUMIF($C$5:$C$32,照明器具種別一覧!A20,$D$5:$D$32)</f>
        <v>0</v>
      </c>
      <c r="H18" s="111"/>
    </row>
    <row r="19" spans="1:8">
      <c r="A19" s="27">
        <v>15</v>
      </c>
      <c r="B19" s="43" t="s">
        <v>134</v>
      </c>
      <c r="C19" s="87" t="s">
        <v>173</v>
      </c>
      <c r="D19" s="27">
        <v>4</v>
      </c>
      <c r="E19" s="88"/>
      <c r="F19" s="109" t="s">
        <v>26</v>
      </c>
      <c r="G19" s="112">
        <f>SUMIF($C$5:$C$32,照明器具種別一覧!A21,$D$5:$D$32)</f>
        <v>0</v>
      </c>
      <c r="H19" s="111"/>
    </row>
    <row r="20" spans="1:8">
      <c r="A20" s="27">
        <v>16</v>
      </c>
      <c r="B20" s="43" t="s">
        <v>134</v>
      </c>
      <c r="C20" s="87" t="s">
        <v>174</v>
      </c>
      <c r="D20" s="27">
        <v>2</v>
      </c>
      <c r="E20" s="88" t="s">
        <v>307</v>
      </c>
      <c r="F20" s="109" t="s">
        <v>27</v>
      </c>
      <c r="G20" s="112">
        <f>SUMIF($C$5:$C$32,照明器具種別一覧!A22,$D$5:$D$32)</f>
        <v>0</v>
      </c>
      <c r="H20" s="111"/>
    </row>
    <row r="21" spans="1:8">
      <c r="A21" s="102">
        <v>17</v>
      </c>
      <c r="B21" s="74" t="s">
        <v>134</v>
      </c>
      <c r="C21" s="75" t="s">
        <v>176</v>
      </c>
      <c r="D21" s="102">
        <v>0</v>
      </c>
      <c r="E21" s="76" t="s">
        <v>99</v>
      </c>
      <c r="F21" s="109" t="s">
        <v>28</v>
      </c>
      <c r="G21" s="112">
        <f>SUMIF($C$5:$C$32,照明器具種別一覧!A23,$D$5:$D$32)</f>
        <v>0</v>
      </c>
      <c r="H21" s="111"/>
    </row>
    <row r="22" spans="1:8">
      <c r="A22" s="89" t="s">
        <v>5</v>
      </c>
      <c r="B22" s="89"/>
      <c r="C22" s="89"/>
      <c r="D22" s="27">
        <f>SUM(D5:D21)</f>
        <v>63</v>
      </c>
      <c r="E22" s="90"/>
      <c r="F22" s="109" t="s">
        <v>29</v>
      </c>
      <c r="G22" s="112">
        <f>SUMIF($C$5:$C$32,照明器具種別一覧!A24,$D$5:$D$32)</f>
        <v>0</v>
      </c>
      <c r="H22" s="111"/>
    </row>
    <row r="23" spans="1:8">
      <c r="A23" s="91"/>
      <c r="B23" s="92"/>
      <c r="C23" s="91"/>
      <c r="D23" s="91"/>
      <c r="E23" s="93"/>
      <c r="F23" s="109" t="s">
        <v>30</v>
      </c>
      <c r="G23" s="112">
        <f>SUMIF($C$5:$C$32,照明器具種別一覧!A25,$D$5:$D$32)</f>
        <v>0</v>
      </c>
      <c r="H23" s="111"/>
    </row>
    <row r="24" spans="1:8">
      <c r="A24" s="94"/>
      <c r="B24" s="95"/>
      <c r="C24" s="96"/>
      <c r="D24" s="94"/>
      <c r="E24" s="97"/>
      <c r="F24" s="109" t="s">
        <v>31</v>
      </c>
      <c r="G24" s="112">
        <f>SUMIF($C$5:$C$32,照明器具種別一覧!A26,$D$5:$D$32)</f>
        <v>0</v>
      </c>
      <c r="H24" s="111"/>
    </row>
    <row r="25" spans="1:8">
      <c r="A25" s="94"/>
      <c r="B25" s="95"/>
      <c r="C25" s="96"/>
      <c r="D25" s="94"/>
      <c r="E25" s="97"/>
      <c r="F25" s="109" t="s">
        <v>32</v>
      </c>
      <c r="G25" s="112">
        <f>SUMIF($C$5:$C$32,照明器具種別一覧!A27,$D$5:$D$32)</f>
        <v>0</v>
      </c>
      <c r="H25" s="111"/>
    </row>
    <row r="26" spans="1:8">
      <c r="A26" s="94"/>
      <c r="B26" s="95"/>
      <c r="C26" s="96"/>
      <c r="D26" s="94"/>
      <c r="E26" s="97"/>
      <c r="F26" s="109" t="s">
        <v>33</v>
      </c>
      <c r="G26" s="112">
        <f>SUMIF($C$5:$C$32,照明器具種別一覧!A28,$D$5:$D$32)</f>
        <v>0</v>
      </c>
      <c r="H26" s="111"/>
    </row>
    <row r="27" spans="1:8">
      <c r="A27" s="94"/>
      <c r="B27" s="95"/>
      <c r="C27" s="96"/>
      <c r="D27" s="94"/>
      <c r="E27" s="97"/>
      <c r="F27" s="109" t="s">
        <v>34</v>
      </c>
      <c r="G27" s="112">
        <f>SUMIF($C$5:$C$32,照明器具種別一覧!A29,$D$5:$D$32)</f>
        <v>0</v>
      </c>
      <c r="H27" s="111"/>
    </row>
    <row r="28" spans="1:8">
      <c r="A28" s="94"/>
      <c r="B28" s="95"/>
      <c r="C28" s="96"/>
      <c r="D28" s="94"/>
      <c r="E28" s="97"/>
      <c r="F28" s="109" t="s">
        <v>35</v>
      </c>
      <c r="G28" s="112">
        <f>SUMIF($C$5:$C$32,照明器具種別一覧!A30,$D$5:$D$32)</f>
        <v>0</v>
      </c>
      <c r="H28" s="111"/>
    </row>
    <row r="29" spans="1:8">
      <c r="A29" s="94"/>
      <c r="B29" s="95"/>
      <c r="C29" s="96"/>
      <c r="D29" s="94"/>
      <c r="E29" s="97"/>
      <c r="F29" s="109" t="s">
        <v>199</v>
      </c>
      <c r="G29" s="112">
        <f>SUMIF($C$5:$C$32,照明器具種別一覧!A31,$D$5:$D$32)</f>
        <v>0</v>
      </c>
      <c r="H29" s="111"/>
    </row>
    <row r="30" spans="1:8">
      <c r="A30" s="94"/>
      <c r="B30" s="95"/>
      <c r="C30" s="96"/>
      <c r="D30" s="94"/>
      <c r="E30" s="97"/>
      <c r="F30" s="109" t="s">
        <v>37</v>
      </c>
      <c r="G30" s="112">
        <f>SUMIF($C$5:$C$32,照明器具種別一覧!A32,$D$5:$D$32)</f>
        <v>0</v>
      </c>
      <c r="H30" s="111"/>
    </row>
    <row r="31" spans="1:8">
      <c r="A31" s="94"/>
      <c r="B31" s="95"/>
      <c r="C31" s="96"/>
      <c r="D31" s="94"/>
      <c r="E31" s="97"/>
      <c r="F31" s="109" t="s">
        <v>38</v>
      </c>
      <c r="G31" s="112">
        <f>SUMIF($C$5:$C$32,照明器具種別一覧!A33,$D$5:$D$32)</f>
        <v>0</v>
      </c>
      <c r="H31" s="111"/>
    </row>
    <row r="32" spans="1:8">
      <c r="A32" s="94"/>
      <c r="B32" s="95"/>
      <c r="C32" s="98"/>
      <c r="D32" s="94"/>
      <c r="E32" s="97"/>
      <c r="F32" s="109" t="s">
        <v>39</v>
      </c>
      <c r="G32" s="112">
        <f>SUMIF($C$5:$C$32,照明器具種別一覧!A34,$D$5:$D$32)</f>
        <v>0</v>
      </c>
      <c r="H32" s="111"/>
    </row>
    <row r="33" spans="1:8">
      <c r="A33" s="91"/>
      <c r="B33" s="92"/>
      <c r="C33" s="91"/>
      <c r="D33" s="91"/>
      <c r="E33" s="93"/>
      <c r="F33" s="109" t="s">
        <v>36</v>
      </c>
      <c r="G33" s="112">
        <f>SUMIF($C$5:$C$32,照明器具種別一覧!A35,$D$5:$D$32)</f>
        <v>0</v>
      </c>
      <c r="H33" s="111"/>
    </row>
    <row r="34" spans="1:8">
      <c r="A34" s="94"/>
      <c r="B34" s="95"/>
      <c r="C34" s="94"/>
      <c r="D34" s="94"/>
      <c r="E34" s="99"/>
      <c r="F34" s="109" t="s">
        <v>40</v>
      </c>
      <c r="G34" s="112">
        <f>SUMIF($C$5:$C$32,照明器具種別一覧!A36,$D$5:$D$32)</f>
        <v>0</v>
      </c>
      <c r="H34" s="111"/>
    </row>
    <row r="35" spans="1:8">
      <c r="A35" s="94"/>
      <c r="B35" s="95"/>
      <c r="C35" s="94"/>
      <c r="D35" s="100"/>
      <c r="E35" s="99"/>
      <c r="F35" s="109" t="s">
        <v>41</v>
      </c>
      <c r="G35" s="112">
        <f>SUMIF($C$5:$C$32,照明器具種別一覧!A37,$D$5:$D$32)</f>
        <v>0</v>
      </c>
      <c r="H35" s="111"/>
    </row>
    <row r="36" spans="1:8">
      <c r="A36" s="91"/>
      <c r="B36" s="92"/>
      <c r="C36" s="91"/>
      <c r="D36" s="91"/>
      <c r="E36" s="93"/>
      <c r="F36" s="109" t="s">
        <v>42</v>
      </c>
      <c r="G36" s="112">
        <f>SUMIF($C$5:$C$32,照明器具種別一覧!A38,$D$5:$D$32)</f>
        <v>0</v>
      </c>
      <c r="H36" s="111"/>
    </row>
    <row r="37" spans="1:8">
      <c r="A37" s="91"/>
      <c r="B37" s="92"/>
      <c r="C37" s="91"/>
      <c r="D37" s="91"/>
      <c r="E37" s="93"/>
      <c r="F37" s="109" t="s">
        <v>43</v>
      </c>
      <c r="G37" s="112">
        <f>SUMIF($C$5:$C$32,照明器具種別一覧!A39,$D$5:$D$32)</f>
        <v>0</v>
      </c>
      <c r="H37" s="111"/>
    </row>
    <row r="38" spans="1:8">
      <c r="A38" s="91"/>
      <c r="B38" s="92"/>
      <c r="C38" s="91"/>
      <c r="D38" s="91"/>
      <c r="E38" s="93"/>
      <c r="F38" s="109" t="s">
        <v>167</v>
      </c>
      <c r="G38" s="112">
        <f>SUMIF($C$5:$C$32,照明器具種別一覧!A40,$D$5:$D$32)</f>
        <v>0</v>
      </c>
      <c r="H38" s="111"/>
    </row>
    <row r="39" spans="1:8">
      <c r="A39" s="91"/>
      <c r="B39" s="92"/>
      <c r="C39" s="91"/>
      <c r="D39" s="91"/>
      <c r="E39" s="93"/>
      <c r="F39" s="109" t="s">
        <v>168</v>
      </c>
      <c r="G39" s="112">
        <f>SUMIF($C$5:$C$32,照明器具種別一覧!A41,$D$5:$D$32)</f>
        <v>0</v>
      </c>
      <c r="H39" s="111"/>
    </row>
    <row r="40" spans="1:8">
      <c r="A40" s="91"/>
      <c r="B40" s="92"/>
      <c r="C40" s="91"/>
      <c r="D40" s="91"/>
      <c r="E40" s="93"/>
      <c r="F40" s="109" t="s">
        <v>163</v>
      </c>
      <c r="G40" s="112">
        <f>SUMIF($C$5:$C$32,照明器具種別一覧!A42,$D$5:$D$32)</f>
        <v>0</v>
      </c>
      <c r="H40" s="111"/>
    </row>
    <row r="41" spans="1:8">
      <c r="A41" s="91"/>
      <c r="B41" s="92"/>
      <c r="C41" s="91"/>
      <c r="D41" s="91"/>
      <c r="E41" s="93"/>
      <c r="F41" s="109" t="s">
        <v>169</v>
      </c>
      <c r="G41" s="112">
        <f>SUMIF($C$5:$C$32,照明器具種別一覧!A43,$D$5:$D$32)</f>
        <v>20</v>
      </c>
      <c r="H41" s="111"/>
    </row>
    <row r="42" spans="1:8">
      <c r="A42" s="91"/>
      <c r="B42" s="92"/>
      <c r="C42" s="91"/>
      <c r="D42" s="91"/>
      <c r="E42" s="93"/>
      <c r="F42" s="109" t="s">
        <v>170</v>
      </c>
      <c r="G42" s="112">
        <f>SUMIF($C$5:$C$32,照明器具種別一覧!A44,$D$5:$D$32)</f>
        <v>16</v>
      </c>
      <c r="H42" s="111"/>
    </row>
    <row r="43" spans="1:8">
      <c r="A43" s="91"/>
      <c r="B43" s="92"/>
      <c r="C43" s="91"/>
      <c r="D43" s="91"/>
      <c r="E43" s="93"/>
      <c r="F43" s="109" t="s">
        <v>171</v>
      </c>
      <c r="G43" s="112">
        <f>SUMIF($C$5:$C$32,照明器具種別一覧!A45,$D$5:$D$32)</f>
        <v>4</v>
      </c>
      <c r="H43" s="111"/>
    </row>
    <row r="44" spans="1:8">
      <c r="A44" s="91"/>
      <c r="B44" s="92"/>
      <c r="C44" s="91"/>
      <c r="D44" s="91"/>
      <c r="E44" s="93"/>
      <c r="F44" s="109" t="s">
        <v>201</v>
      </c>
      <c r="G44" s="112">
        <f>SUMIF($C$5:$C$32,照明器具種別一覧!A46,$D$5:$D$32)</f>
        <v>2</v>
      </c>
      <c r="H44" s="111"/>
    </row>
    <row r="45" spans="1:8">
      <c r="A45" s="91"/>
      <c r="B45" s="92"/>
      <c r="C45" s="91"/>
      <c r="D45" s="91"/>
      <c r="E45" s="93"/>
      <c r="F45" s="109" t="s">
        <v>173</v>
      </c>
      <c r="G45" s="112">
        <f>SUMIF($C$5:$C$32,照明器具種別一覧!A47,$D$5:$D$32)</f>
        <v>11</v>
      </c>
      <c r="H45" s="111"/>
    </row>
    <row r="46" spans="1:8">
      <c r="A46" s="91"/>
      <c r="B46" s="92"/>
      <c r="C46" s="91"/>
      <c r="D46" s="91"/>
      <c r="E46" s="93"/>
      <c r="F46" s="109" t="s">
        <v>174</v>
      </c>
      <c r="G46" s="112">
        <f>SUMIF($C$5:$C$32,照明器具種別一覧!A48,$D$5:$D$32)</f>
        <v>4</v>
      </c>
      <c r="H46" s="111"/>
    </row>
    <row r="47" spans="1:8">
      <c r="A47" s="91"/>
      <c r="B47" s="92"/>
      <c r="C47" s="91"/>
      <c r="D47" s="91"/>
      <c r="E47" s="93"/>
      <c r="F47" s="109" t="s">
        <v>175</v>
      </c>
      <c r="G47" s="112">
        <f>SUMIF($C$5:$C$32,照明器具種別一覧!A49,$D$5:$D$32)</f>
        <v>1</v>
      </c>
      <c r="H47" s="111"/>
    </row>
    <row r="48" spans="1:8">
      <c r="A48" s="91"/>
      <c r="B48" s="92"/>
      <c r="C48" s="91"/>
      <c r="D48" s="91"/>
      <c r="E48" s="93"/>
      <c r="F48" s="109" t="s">
        <v>176</v>
      </c>
      <c r="G48" s="112">
        <f>SUMIF($C$5:$C$32,照明器具種別一覧!A50,$D$5:$D$32)</f>
        <v>0</v>
      </c>
      <c r="H48" s="111"/>
    </row>
    <row r="49" spans="1:8">
      <c r="A49" s="91"/>
      <c r="B49" s="92"/>
      <c r="C49" s="91"/>
      <c r="D49" s="91"/>
      <c r="E49" s="93"/>
      <c r="F49" s="109" t="s">
        <v>177</v>
      </c>
      <c r="G49" s="112">
        <f>SUMIF($C$5:$C$32,照明器具種別一覧!A51,$D$5:$D$32)</f>
        <v>0</v>
      </c>
      <c r="H49" s="111"/>
    </row>
    <row r="50" spans="1:8">
      <c r="A50" s="91"/>
      <c r="B50" s="92"/>
      <c r="C50" s="91"/>
      <c r="D50" s="91"/>
      <c r="E50" s="93"/>
      <c r="F50" s="109" t="s">
        <v>178</v>
      </c>
      <c r="G50" s="112">
        <f>SUMIF($C$5:$C$32,照明器具種別一覧!A52,$D$5:$D$32)</f>
        <v>0</v>
      </c>
      <c r="H50" s="111"/>
    </row>
    <row r="51" spans="1:8">
      <c r="A51" s="91"/>
      <c r="B51" s="92"/>
      <c r="C51" s="91"/>
      <c r="D51" s="91"/>
      <c r="E51" s="93"/>
      <c r="F51" s="109" t="s">
        <v>179</v>
      </c>
      <c r="G51" s="112">
        <f>SUMIF($C$5:$C$32,照明器具種別一覧!A53,$D$5:$D$32)</f>
        <v>0</v>
      </c>
      <c r="H51" s="111"/>
    </row>
    <row r="52" spans="1:8">
      <c r="A52" s="91"/>
      <c r="B52" s="92"/>
      <c r="C52" s="91"/>
      <c r="D52" s="91"/>
      <c r="E52" s="93"/>
      <c r="F52" s="109" t="s">
        <v>180</v>
      </c>
      <c r="G52" s="112">
        <f>SUMIF($C$5:$C$32,照明器具種別一覧!A54,$D$5:$D$32)</f>
        <v>0</v>
      </c>
      <c r="H52" s="111"/>
    </row>
    <row r="53" spans="1:8">
      <c r="A53" s="91"/>
      <c r="B53" s="92"/>
      <c r="C53" s="91"/>
      <c r="D53" s="91"/>
      <c r="E53" s="93"/>
      <c r="F53" s="109" t="s">
        <v>181</v>
      </c>
      <c r="G53" s="112">
        <f>SUMIF($C$5:$C$32,照明器具種別一覧!A55,$D$5:$D$32)</f>
        <v>0</v>
      </c>
      <c r="H53" s="111"/>
    </row>
    <row r="54" spans="1:8">
      <c r="A54" s="91"/>
      <c r="B54" s="92"/>
      <c r="C54" s="91"/>
      <c r="D54" s="91"/>
      <c r="E54" s="93"/>
      <c r="F54" s="109" t="s">
        <v>182</v>
      </c>
      <c r="G54" s="112">
        <f>SUMIF($C$5:$C$32,照明器具種別一覧!A56,$D$5:$D$32)</f>
        <v>0</v>
      </c>
      <c r="H54" s="111"/>
    </row>
    <row r="55" spans="1:8">
      <c r="A55" s="91"/>
      <c r="B55" s="92"/>
      <c r="C55" s="91"/>
      <c r="D55" s="91"/>
      <c r="E55" s="93"/>
      <c r="F55" s="109" t="s">
        <v>183</v>
      </c>
      <c r="G55" s="112">
        <f>SUMIF($C$5:$C$32,照明器具種別一覧!A57,$D$5:$D$32)</f>
        <v>0</v>
      </c>
      <c r="H55" s="111"/>
    </row>
    <row r="56" spans="1:8">
      <c r="A56" s="91"/>
      <c r="B56" s="92"/>
      <c r="C56" s="91"/>
      <c r="D56" s="91"/>
      <c r="E56" s="93"/>
      <c r="F56" s="109" t="s">
        <v>184</v>
      </c>
      <c r="G56" s="112">
        <f>SUMIF($C$5:$C$32,照明器具種別一覧!A58,$D$5:$D$32)</f>
        <v>1</v>
      </c>
      <c r="H56" s="111"/>
    </row>
    <row r="57" spans="1:8">
      <c r="A57" s="91"/>
      <c r="B57" s="92"/>
      <c r="C57" s="91"/>
      <c r="D57" s="91"/>
      <c r="E57" s="93"/>
      <c r="F57" s="109" t="s">
        <v>185</v>
      </c>
      <c r="G57" s="112">
        <f>SUMIF($C$5:$C$32,照明器具種別一覧!A59,$D$5:$D$32)</f>
        <v>4</v>
      </c>
      <c r="H57" s="111"/>
    </row>
    <row r="58" spans="1:8">
      <c r="A58" s="91"/>
      <c r="B58" s="92"/>
      <c r="C58" s="91"/>
      <c r="D58" s="91"/>
      <c r="E58" s="93"/>
      <c r="F58" s="109" t="s">
        <v>186</v>
      </c>
      <c r="G58" s="112">
        <f>SUMIF($C$5:$C$32,照明器具種別一覧!A60,$D$5:$D$32)</f>
        <v>0</v>
      </c>
      <c r="H58" s="111"/>
    </row>
    <row r="59" spans="1:8">
      <c r="A59" s="91"/>
      <c r="B59" s="92"/>
      <c r="C59" s="91"/>
      <c r="D59" s="91"/>
      <c r="E59" s="93"/>
      <c r="F59" s="109" t="s">
        <v>187</v>
      </c>
      <c r="G59" s="112">
        <f>SUMIF($C$5:$C$32,照明器具種別一覧!A61,$D$5:$D$32)</f>
        <v>0</v>
      </c>
      <c r="H59" s="111"/>
    </row>
    <row r="60" spans="1:8">
      <c r="A60" s="91"/>
      <c r="B60" s="92"/>
      <c r="C60" s="91"/>
      <c r="D60" s="91"/>
      <c r="E60" s="93"/>
      <c r="F60" s="109" t="s">
        <v>188</v>
      </c>
      <c r="G60" s="112">
        <f>SUMIF($C$5:$C$32,照明器具種別一覧!A62,$D$5:$D$32)</f>
        <v>0</v>
      </c>
      <c r="H60" s="111"/>
    </row>
    <row r="61" spans="1:8">
      <c r="A61" s="91"/>
      <c r="B61" s="92"/>
      <c r="C61" s="91"/>
      <c r="D61" s="91"/>
      <c r="E61" s="93"/>
      <c r="F61" s="109" t="s">
        <v>189</v>
      </c>
      <c r="G61" s="112">
        <f>SUMIF($C$5:$C$32,照明器具種別一覧!A63,$D$5:$D$32)</f>
        <v>0</v>
      </c>
      <c r="H61" s="111"/>
    </row>
    <row r="62" spans="1:8">
      <c r="A62" s="91"/>
      <c r="B62" s="92"/>
      <c r="C62" s="91"/>
      <c r="D62" s="91"/>
      <c r="E62" s="93"/>
      <c r="F62" s="109" t="s">
        <v>190</v>
      </c>
      <c r="G62" s="112">
        <f>SUMIF($C$5:$C$32,照明器具種別一覧!A64,$D$5:$D$32)</f>
        <v>0</v>
      </c>
      <c r="H62" s="111"/>
    </row>
  </sheetData>
  <mergeCells count="6">
    <mergeCell ref="E3:E4"/>
    <mergeCell ref="A22:C22"/>
    <mergeCell ref="A3:A4"/>
    <mergeCell ref="B3:B4"/>
    <mergeCell ref="C3:C4"/>
    <mergeCell ref="D3:D4"/>
  </mergeCells>
  <phoneticPr fontId="3"/>
  <pageMargins left="0.78740157480314965" right="0.51181102362204722" top="0.55118110236220474" bottom="0.55118110236220474"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照明器具種別一覧</vt:lpstr>
      <vt:lpstr>地下</vt:lpstr>
      <vt:lpstr>1F</vt:lpstr>
      <vt:lpstr>２F</vt:lpstr>
      <vt:lpstr>その他施設</vt:lpstr>
      <vt:lpstr>誘導等設備</vt:lpstr>
      <vt:lpstr>'1F'!Print_Area</vt:lpstr>
      <vt:lpstr>'２F'!Print_Area</vt:lpstr>
      <vt:lpstr>その他施設!Print_Area</vt:lpstr>
      <vt:lpstr>地下!Print_Area</vt:lpstr>
      <vt:lpstr>誘導等設備!Print_Area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KNG0384</dc:creator>
  <cp:lastModifiedBy>KNG0384</cp:lastModifiedBy>
  <cp:lastPrinted>2025-06-09T03:44:47Z</cp:lastPrinted>
  <dcterms:created xsi:type="dcterms:W3CDTF">2015-06-05T18:19:34Z</dcterms:created>
  <dcterms:modified xsi:type="dcterms:W3CDTF">2025-06-09T03:46:44Z</dcterms:modified>
</cp:coreProperties>
</file>