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ile\共有フォルダ\上下水道課\03　総務係\1.通知・報告関係\R6年度\2.沖縄県\1.市町村課\19.公営企業に係る経営比較分析表（令和５年度決算）の分析等について\"/>
    </mc:Choice>
  </mc:AlternateContent>
  <xr:revisionPtr revIDLastSave="0" documentId="13_ncr:1_{7A614FAA-FD48-4D1D-A0C4-6FC1E189D30A}" xr6:coauthVersionLast="47" xr6:coauthVersionMax="47" xr10:uidLastSave="{00000000-0000-0000-0000-000000000000}"/>
  <workbookProtection workbookAlgorithmName="SHA-512" workbookHashValue="LkIizGFjKAYStqDp5tah5gxEdOhL8GmQFny9aW6gI30rfSe0NIdmM7NkbSOr0I8OQY9thXK4OQ6b0lY6k0JBTw==" workbookSaltValue="3jkdGZ9Ja2xtHaRWxirMX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BB10" i="4"/>
  <c r="AT10" i="4"/>
  <c r="AL10" i="4"/>
  <c r="I10" i="4"/>
  <c r="BB8" i="4"/>
  <c r="AT8" i="4"/>
  <c r="AL8"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<sst xmlns="http://schemas.openxmlformats.org/spreadsheetml/2006/main" count="228" uniqueCount="113">
  <si>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</si>
  <si>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</si>
  <si>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</si>
  <si>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</si>
  <si>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</si>
  <si>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</si>
  <si>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</si>
  <si>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</si>
  <si>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</si>
  <si>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</si>
  <si>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</si>
  <si>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</si>
  <si>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</si>
  <si>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</si>
  <si>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</si>
  <si>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</si>
  <si>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</si>
  <si>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</si>
  <si>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</si>
  <si>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</si>
  <si>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</si>
  <si>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</si>
  <si>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</si>
  <si>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</si>
  <si>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</si>
  <si>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</si>
  <si>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</si>
  <si>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</si>
  <si>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</si>
  <si>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</si>
  <si>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</si>
  <si>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</si>
  <si>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</si>
  <si>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</si>
  <si>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</si>
  <si>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</si>
  <si>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</si>
  <si>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</si>
  <si>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</si>
  <si>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</si>
  <si>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</si>
  <si>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</si>
  <si>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</si>
  <si>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</si>
  <si>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</si>
  <si>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</si>
  <si>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</si>
  <si>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</si>
  <si>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</si>
  <si>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</si>
  <si>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</si>
  <si>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</si>
  <si>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</si>
  <si>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</si>
  <si>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</si>
  <si>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</si>
  <si>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</si>
  <si>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</si>
  <si>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</si>
  <si>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</si>
  <si>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</si>
  <si>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</si>
  <si>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</si>
  <si>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</si>
  <si>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</si>
  <si>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</si>
  <si>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</si>
  <si>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</si>
  <si>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</si>
  <si>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</si>
  <si>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</si>
  <si>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</si>
  <si>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</si>
  <si>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</si>
  <si>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</si>
  <si>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</si>
  <si>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</si>
  <si>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</si>
  <si>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</si>
  <si>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</si>
  <si>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</si>
  <si>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</si>
  <si>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</si>
  <si>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</si>
  <si>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</si>
  <si>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</si>
  <si>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</si>
  <si>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</si>
  <si>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</si>
  <si>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</si>
  <si>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</si>
  <si>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</si>
  <si>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</si>
  <si>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</si>
  <si>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</si>
  <si>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</si>
  <si>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</si>
  <si>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</si>
  <si>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</si>
  <si>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</si>
  <si>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</si>
  <si>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</si>
  <si>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</si>
  <si>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</si>
  <si>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</si>
  <si>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</si>
  <si>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</si>
  <si>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</si>
  <si>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</si>
  <si>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</si>
  <si>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①経常収支比率は：100％を超えているが、引き続き維持管理費等の費用削減に努める必要がある。
②累積欠損比率：、営業収益に対する累積欠損金は経年発生していない。
③流動比率：短期的な債務に対する支払い能力は確保されている。
④企業債残高対給水収益比率：経年低い数値を示しているが、今後は管路更新等の増加が見込まれ企業債残高の増加が想定される。
⑤料金回収率：数値は100％以下となっている。物価高騰等対策として基本料金減免を実施したことによるものである。
⑥給水原価：数値が全国平均を上回っているため、費用削減等経営改善の検討が必要である。
⑦施設利用率：経年高い数値を示しており、施設規模は適正に運営されている。
⑧有収率：類似団体平均値及び全国平均と比較して高い数値であることから、概ね安定した供給ができている。</t>
    <rPh sb="1" eb="5">
      <t>ケイジョウシュウシ</t>
    </rPh>
    <rPh sb="5" eb="7">
      <t>ヒリツ</t>
    </rPh>
    <rPh sb="14" eb="15">
      <t>コ</t>
    </rPh>
    <rPh sb="21" eb="22">
      <t>ヒ</t>
    </rPh>
    <rPh sb="23" eb="24">
      <t>ツヅ</t>
    </rPh>
    <rPh sb="25" eb="31">
      <t>イジカンリヒトウ</t>
    </rPh>
    <rPh sb="32" eb="34">
      <t>ヒヨウ</t>
    </rPh>
    <rPh sb="34" eb="36">
      <t>サクゲン</t>
    </rPh>
    <rPh sb="37" eb="38">
      <t>ツト</t>
    </rPh>
    <rPh sb="40" eb="42">
      <t>ヒツヨウ</t>
    </rPh>
    <rPh sb="49" eb="55">
      <t>ルイセキケッソンヒリツ</t>
    </rPh>
    <rPh sb="57" eb="61">
      <t>エイギョウシュウエキ</t>
    </rPh>
    <rPh sb="62" eb="63">
      <t>タイ</t>
    </rPh>
    <rPh sb="65" eb="70">
      <t>ルイセキケッソンキン</t>
    </rPh>
    <rPh sb="71" eb="73">
      <t>ケイネン</t>
    </rPh>
    <rPh sb="73" eb="75">
      <t>ハッセイ</t>
    </rPh>
    <rPh sb="84" eb="88">
      <t>リュウドウヒリツ</t>
    </rPh>
    <rPh sb="89" eb="92">
      <t>タンキテキ</t>
    </rPh>
    <rPh sb="93" eb="95">
      <t>サイム</t>
    </rPh>
    <rPh sb="96" eb="97">
      <t>タイ</t>
    </rPh>
    <rPh sb="99" eb="101">
      <t>シハラ</t>
    </rPh>
    <rPh sb="102" eb="104">
      <t>ノウリョク</t>
    </rPh>
    <rPh sb="105" eb="107">
      <t>カクホ</t>
    </rPh>
    <rPh sb="116" eb="119">
      <t>キギョウサイ</t>
    </rPh>
    <rPh sb="119" eb="121">
      <t>ザンダカ</t>
    </rPh>
    <rPh sb="121" eb="122">
      <t>タイ</t>
    </rPh>
    <rPh sb="122" eb="124">
      <t>キュウスイ</t>
    </rPh>
    <rPh sb="124" eb="126">
      <t>シュウエキ</t>
    </rPh>
    <rPh sb="126" eb="128">
      <t>ヒリツ</t>
    </rPh>
    <rPh sb="129" eb="131">
      <t>ケイネン</t>
    </rPh>
    <rPh sb="131" eb="132">
      <t>ヒク</t>
    </rPh>
    <rPh sb="133" eb="135">
      <t>スウチ</t>
    </rPh>
    <rPh sb="136" eb="137">
      <t>シメ</t>
    </rPh>
    <rPh sb="143" eb="145">
      <t>コンゴ</t>
    </rPh>
    <rPh sb="146" eb="151">
      <t>カンロコウシントウ</t>
    </rPh>
    <rPh sb="152" eb="154">
      <t>ゾウカ</t>
    </rPh>
    <rPh sb="155" eb="157">
      <t>ミコ</t>
    </rPh>
    <rPh sb="159" eb="162">
      <t>キギョウサイ</t>
    </rPh>
    <rPh sb="162" eb="164">
      <t>ザンダカ</t>
    </rPh>
    <rPh sb="165" eb="167">
      <t>ゾウカ</t>
    </rPh>
    <rPh sb="168" eb="170">
      <t>ソウテイ</t>
    </rPh>
    <rPh sb="177" eb="179">
      <t>リョウキン</t>
    </rPh>
    <rPh sb="179" eb="182">
      <t>カイシュウリツ</t>
    </rPh>
    <rPh sb="183" eb="185">
      <t>スウチ</t>
    </rPh>
    <rPh sb="190" eb="192">
      <t>イカ</t>
    </rPh>
    <rPh sb="199" eb="203">
      <t>ブッカコウトウ</t>
    </rPh>
    <rPh sb="203" eb="204">
      <t>トウ</t>
    </rPh>
    <rPh sb="204" eb="206">
      <t>タイサク</t>
    </rPh>
    <rPh sb="209" eb="215">
      <t>キホンリョウキンゲンメン</t>
    </rPh>
    <rPh sb="216" eb="218">
      <t>ジッシ</t>
    </rPh>
    <rPh sb="234" eb="238">
      <t>キュウスイゲンカ</t>
    </rPh>
    <rPh sb="239" eb="241">
      <t>スウチ</t>
    </rPh>
    <rPh sb="242" eb="244">
      <t>ゼンコク</t>
    </rPh>
    <rPh sb="244" eb="246">
      <t>ヘイキン</t>
    </rPh>
    <rPh sb="247" eb="249">
      <t>ウワマワ</t>
    </rPh>
    <rPh sb="256" eb="261">
      <t>ヒヨウサクゲントウ</t>
    </rPh>
    <rPh sb="261" eb="263">
      <t>ケイエイ</t>
    </rPh>
    <rPh sb="263" eb="265">
      <t>カイゼン</t>
    </rPh>
    <rPh sb="266" eb="268">
      <t>ケントウ</t>
    </rPh>
    <rPh sb="269" eb="271">
      <t>ヒツヨウ</t>
    </rPh>
    <rPh sb="278" eb="283">
      <t>シセツリヨウリツ</t>
    </rPh>
    <rPh sb="284" eb="286">
      <t>ケイネン</t>
    </rPh>
    <rPh sb="286" eb="287">
      <t>タカ</t>
    </rPh>
    <rPh sb="288" eb="290">
      <t>スウチ</t>
    </rPh>
    <rPh sb="291" eb="292">
      <t>シメ</t>
    </rPh>
    <rPh sb="297" eb="301">
      <t>シセツキボ</t>
    </rPh>
    <rPh sb="302" eb="304">
      <t>テキセイ</t>
    </rPh>
    <rPh sb="305" eb="307">
      <t>ウンエイ</t>
    </rPh>
    <rPh sb="316" eb="319">
      <t>ユウシュウリツ</t>
    </rPh>
    <rPh sb="320" eb="324">
      <t>ルイジダンタイ</t>
    </rPh>
    <rPh sb="324" eb="327">
      <t>ヘイキンチ</t>
    </rPh>
    <rPh sb="327" eb="328">
      <t>オヨ</t>
    </rPh>
    <rPh sb="329" eb="333">
      <t>ゼンコクヘイキン</t>
    </rPh>
    <rPh sb="334" eb="336">
      <t>ヒカク</t>
    </rPh>
    <rPh sb="338" eb="339">
      <t>タカ</t>
    </rPh>
    <rPh sb="340" eb="342">
      <t>スウチ</t>
    </rPh>
    <rPh sb="350" eb="351">
      <t>オオム</t>
    </rPh>
    <rPh sb="352" eb="354">
      <t>アンテイ</t>
    </rPh>
    <rPh sb="356" eb="358">
      <t>キョウキュウ</t>
    </rPh>
    <phoneticPr fontId="4"/>
  </si>
  <si>
    <t>①有形固定資産減価償却率：数値が年々増加しており、老朽化が進展している。
②管路経年化率：類似団体平均値及び全国平均値と比較し経年大幅に下回った数値であるが、計画的かつ効率的な更新に取り組む必要がある。
③管路更新率：類似団体平均値及び全国平均値と比較し低い数値を示しているが、今後、更新が必要な管路が増加することから計画的な更新を推進していく。</t>
    <rPh sb="1" eb="3">
      <t>ユウケイ</t>
    </rPh>
    <rPh sb="3" eb="5">
      <t>コテイ</t>
    </rPh>
    <rPh sb="5" eb="7">
      <t>シサン</t>
    </rPh>
    <rPh sb="7" eb="9">
      <t>ゲンカ</t>
    </rPh>
    <rPh sb="9" eb="12">
      <t>ショウキャクリツ</t>
    </rPh>
    <rPh sb="13" eb="15">
      <t>スウチ</t>
    </rPh>
    <rPh sb="16" eb="18">
      <t>ネンネン</t>
    </rPh>
    <rPh sb="18" eb="20">
      <t>ゾウカ</t>
    </rPh>
    <rPh sb="25" eb="28">
      <t>ロウキュウカ</t>
    </rPh>
    <rPh sb="29" eb="31">
      <t>シンテン</t>
    </rPh>
    <rPh sb="39" eb="44">
      <t>カンロケイネンカ</t>
    </rPh>
    <rPh sb="44" eb="45">
      <t>リツ</t>
    </rPh>
    <rPh sb="46" eb="50">
      <t>ルイジダンタイ</t>
    </rPh>
    <rPh sb="50" eb="53">
      <t>ヘイキンチ</t>
    </rPh>
    <rPh sb="53" eb="54">
      <t>オヨ</t>
    </rPh>
    <rPh sb="55" eb="59">
      <t>ゼンコクヘイキン</t>
    </rPh>
    <rPh sb="59" eb="60">
      <t>チ</t>
    </rPh>
    <rPh sb="61" eb="63">
      <t>ヒカク</t>
    </rPh>
    <rPh sb="64" eb="66">
      <t>ケイネン</t>
    </rPh>
    <rPh sb="66" eb="68">
      <t>オオハバ</t>
    </rPh>
    <rPh sb="69" eb="71">
      <t>シタマワ</t>
    </rPh>
    <rPh sb="73" eb="75">
      <t>スウチ</t>
    </rPh>
    <rPh sb="80" eb="83">
      <t>ケイカクテキ</t>
    </rPh>
    <rPh sb="85" eb="88">
      <t>コウリツテキ</t>
    </rPh>
    <rPh sb="89" eb="91">
      <t>コウシン</t>
    </rPh>
    <rPh sb="92" eb="93">
      <t>ト</t>
    </rPh>
    <rPh sb="94" eb="95">
      <t>ク</t>
    </rPh>
    <rPh sb="96" eb="98">
      <t>ヒツヨウ</t>
    </rPh>
    <rPh sb="105" eb="110">
      <t>カンロコウシンリツ</t>
    </rPh>
    <rPh sb="111" eb="113">
      <t>ケイネン</t>
    </rPh>
    <rPh sb="129" eb="130">
      <t>_x0000__x0001_</t>
    </rPh>
    <rPh sb="131" eb="133">
      <t>_x0002__x0004__x0003_</t>
    </rPh>
    <rPh sb="134" eb="135">
      <t>_x0002__x0007_</t>
    </rPh>
    <rPh sb="141" eb="143">
      <t xml:space="preserve">_x0005__x0002_
</t>
    </rPh>
    <rPh sb="144" eb="146">
      <t xml:space="preserve">_x0007__x0002__x000D_	</t>
    </rPh>
    <rPh sb="147" eb="149">
      <t>_x0003__x0015__x000D__x0002_</t>
    </rPh>
    <rPh sb="150" eb="152">
      <t>_x0018__x0010__x0002_</t>
    </rPh>
    <rPh sb="153" eb="155">
      <t>_x001C__x0012__x0002_</t>
    </rPh>
    <rPh sb="161" eb="164">
      <t>_x001F__x0019__x0003_%_x001D__x0002_</t>
    </rPh>
    <rPh sb="165" eb="167">
      <t>)'_x0005_1</t>
    </rPh>
    <rPh sb="168" eb="170">
      <t/>
    </rPh>
    <phoneticPr fontId="4"/>
  </si>
  <si>
    <t xml:space="preserve">現在、経営の健全化・効率化については概ね良好と判断できる。
今後、浄水購入費の引上げや管路が順次更新時期を迎え更新費用の増大が見込まれることから、引き続き事業の効率化に努める必要がある。
</t>
    <rPh sb="0" eb="2">
      <t>ゲンザイ</t>
    </rPh>
    <rPh sb="3" eb="5">
      <t>ケイエイ</t>
    </rPh>
    <rPh sb="6" eb="9">
      <t>ケンゼンカ</t>
    </rPh>
    <rPh sb="10" eb="13">
      <t>コウリツカ</t>
    </rPh>
    <rPh sb="18" eb="19">
      <t>オオム</t>
    </rPh>
    <rPh sb="20" eb="22">
      <t>リョウコウ</t>
    </rPh>
    <rPh sb="23" eb="25">
      <t>ハンダン</t>
    </rPh>
    <rPh sb="30" eb="32">
      <t>コンゴ</t>
    </rPh>
    <rPh sb="33" eb="38">
      <t>ジョウスイコウニュウヒ</t>
    </rPh>
    <rPh sb="39" eb="41">
      <t>ヒキア</t>
    </rPh>
    <rPh sb="43" eb="45">
      <t>カンロ</t>
    </rPh>
    <rPh sb="46" eb="48">
      <t>ジュンジ</t>
    </rPh>
    <rPh sb="48" eb="52">
      <t>コウシンジキ</t>
    </rPh>
    <rPh sb="53" eb="54">
      <t>ムカ</t>
    </rPh>
    <rPh sb="55" eb="59">
      <t>コウシンヒヨウ</t>
    </rPh>
    <rPh sb="60" eb="62">
      <t>ゾウダイ</t>
    </rPh>
    <rPh sb="63" eb="65">
      <t>ミコ</t>
    </rPh>
    <rPh sb="73" eb="74">
      <t>ヒ</t>
    </rPh>
    <rPh sb="75" eb="76">
      <t>ツヅ</t>
    </rPh>
    <rPh sb="77" eb="79">
      <t>ジギョウ</t>
    </rPh>
    <rPh sb="80" eb="83">
      <t>コウリツカ</t>
    </rPh>
    <rPh sb="84" eb="85">
      <t>ツト</t>
    </rPh>
    <rPh sb="87" eb="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</si>
</sst>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0.31</c:v>
                </c:pt>
                <c:pt idx="1">
                  <c:v>0.39</c:v>
                </c:pt>
                <c:pt idx="2">
                  <c:v>0.28999999999999998</c:v>
                </c:pt>
                <c:pt idx="3">
                  <c:v>0.17</c:v>
                </c:pt>
                <c:pt idx="4">
                  <c:v>0.16</c:v>
                </c:pt>
              </c:numCache>
            </c:numRef>
          </c:val>
          <c:extLst>
            <c:ext xmlns:c16="http://schemas.microsoft.com/office/drawing/2014/chart" uri="{C3380CC4-5D6E-409C-BE32-E72D297353CC}">
              <c16:uniqueId val="{00000000-ADD5-487D-8039-390DC1E446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DD5-487D-8039-390DC1E446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70.09</c:v>
                </c:pt>
                <c:pt idx="1">
                  <c:v>71.02</c:v>
                </c:pt>
                <c:pt idx="2">
                  <c:v>70.34</c:v>
                </c:pt>
                <c:pt idx="3">
                  <c:v>69.69</c:v>
                </c:pt>
                <c:pt idx="4">
                  <c:v>68.599999999999994</c:v>
                </c:pt>
              </c:numCache>
            </c:numRef>
          </c:val>
          <c:extLst>
            <c:ext xmlns:c16="http://schemas.microsoft.com/office/drawing/2014/chart" uri="{C3380CC4-5D6E-409C-BE32-E72D297353CC}">
              <c16:uniqueId val="{00000000-5EEC-4CB6-AB76-59B8AFE1A0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EEC-4CB6-AB76-59B8AFE1A0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93.51</c:v>
                </c:pt>
                <c:pt idx="1">
                  <c:v>93.97</c:v>
                </c:pt>
                <c:pt idx="2">
                  <c:v>95.08</c:v>
                </c:pt>
                <c:pt idx="3">
                  <c:v>96.64</c:v>
                </c:pt>
                <c:pt idx="4">
                  <c:v>96.74</c:v>
                </c:pt>
              </c:numCache>
            </c:numRef>
          </c:val>
          <c:extLst>
            <c:ext xmlns:c16="http://schemas.microsoft.com/office/drawing/2014/chart" uri="{C3380CC4-5D6E-409C-BE32-E72D297353CC}">
              <c16:uniqueId val="{00000000-9970-4F02-BED9-BFEC94190D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970-4F02-BED9-BFEC94190D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104.05</c:v>
                </c:pt>
                <c:pt idx="1">
                  <c:v>113.22</c:v>
                </c:pt>
                <c:pt idx="2">
                  <c:v>110.76</c:v>
                </c:pt>
                <c:pt idx="3">
                  <c:v>113.02</c:v>
                </c:pt>
                <c:pt idx="4">
                  <c:v>108.21</c:v>
                </c:pt>
              </c:numCache>
            </c:numRef>
          </c:val>
          <c:extLst>
            <c:ext xmlns:c16="http://schemas.microsoft.com/office/drawing/2014/chart" uri="{C3380CC4-5D6E-409C-BE32-E72D297353CC}">
              <c16:uniqueId val="{00000000-5D19-4AB9-8252-AD69BE3AC1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5D19-4AB9-8252-AD69BE3AC1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53.8</c:v>
                </c:pt>
                <c:pt idx="1">
                  <c:v>55.43</c:v>
                </c:pt>
                <c:pt idx="2">
                  <c:v>56.59</c:v>
                </c:pt>
                <c:pt idx="3">
                  <c:v>57.86</c:v>
                </c:pt>
                <c:pt idx="4">
                  <c:v>58.64</c:v>
                </c:pt>
              </c:numCache>
            </c:numRef>
          </c:val>
          <c:extLst>
            <c:ext xmlns:c16="http://schemas.microsoft.com/office/drawing/2014/chart" uri="{C3380CC4-5D6E-409C-BE32-E72D297353CC}">
              <c16:uniqueId val="{00000000-57BB-46A9-864D-AB417F211E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7BB-46A9-864D-AB417F211E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1.01</c:v>
                </c:pt>
                <c:pt idx="1">
                  <c:v>0.62</c:v>
                </c:pt>
                <c:pt idx="2">
                  <c:v>0.61</c:v>
                </c:pt>
                <c:pt idx="3">
                  <c:v>0.49</c:v>
                </c:pt>
                <c:pt idx="4">
                  <c:v>0.33</c:v>
                </c:pt>
              </c:numCache>
            </c:numRef>
          </c:val>
          <c:extLst>
            <c:ext xmlns:c16="http://schemas.microsoft.com/office/drawing/2014/chart" uri="{C3380CC4-5D6E-409C-BE32-E72D297353CC}">
              <c16:uniqueId val="{00000000-AC2D-4E8F-BB11-F003518B44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AC2D-4E8F-BB11-F003518B44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0-41CF-B53D-73C6CDCAF9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E70-41CF-B53D-73C6CDCAF9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844.46</c:v>
                </c:pt>
                <c:pt idx="1">
                  <c:v>1252.08</c:v>
                </c:pt>
                <c:pt idx="2">
                  <c:v>1207.3399999999999</c:v>
                </c:pt>
                <c:pt idx="3">
                  <c:v>1306.95</c:v>
                </c:pt>
                <c:pt idx="4">
                  <c:v>1248.71</c:v>
                </c:pt>
              </c:numCache>
            </c:numRef>
          </c:val>
          <c:extLst>
            <c:ext xmlns:c16="http://schemas.microsoft.com/office/drawing/2014/chart" uri="{C3380CC4-5D6E-409C-BE32-E72D297353CC}">
              <c16:uniqueId val="{00000000-614F-441D-98D9-80FFD37476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14F-441D-98D9-80FFD37476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21.8</c:v>
                </c:pt>
                <c:pt idx="1">
                  <c:v>20.059999999999999</c:v>
                </c:pt>
                <c:pt idx="2">
                  <c:v>17.75</c:v>
                </c:pt>
                <c:pt idx="3">
                  <c:v>16.7</c:v>
                </c:pt>
                <c:pt idx="4">
                  <c:v>15.85</c:v>
                </c:pt>
              </c:numCache>
            </c:numRef>
          </c:val>
          <c:extLst>
            <c:ext xmlns:c16="http://schemas.microsoft.com/office/drawing/2014/chart" uri="{C3380CC4-5D6E-409C-BE32-E72D297353CC}">
              <c16:uniqueId val="{00000000-9356-4216-920F-4264EF3361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9356-4216-920F-4264EF3361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100.63</c:v>
                </c:pt>
                <c:pt idx="1">
                  <c:v>102.79</c:v>
                </c:pt>
                <c:pt idx="2">
                  <c:v>106</c:v>
                </c:pt>
                <c:pt idx="3">
                  <c:v>105.5</c:v>
                </c:pt>
                <c:pt idx="4">
                  <c:v>99.74</c:v>
                </c:pt>
              </c:numCache>
            </c:numRef>
          </c:val>
          <c:extLst>
            <c:ext xmlns:c16="http://schemas.microsoft.com/office/drawing/2014/chart" uri="{C3380CC4-5D6E-409C-BE32-E72D297353CC}">
              <c16:uniqueId val="{00000000-6BD8-473D-AF58-2C5A4DD66B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BD8-473D-AF58-2C5A4DD66B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193.42</c:v>
                </c:pt>
                <c:pt idx="1">
                  <c:v>180.35</c:v>
                </c:pt>
                <c:pt idx="2">
                  <c:v>179.65</c:v>
                </c:pt>
                <c:pt idx="3">
                  <c:v>176.34</c:v>
                </c:pt>
                <c:pt idx="4">
                  <c:v>182.65</c:v>
                </c:pt>
              </c:numCache>
            </c:numRef>
          </c:val>
          <c:extLst>
            <c:ext xmlns:c16="http://schemas.microsoft.com/office/drawing/2014/chart" uri="{C3380CC4-5D6E-409C-BE32-E72D297353CC}">
              <c16:uniqueId val="{00000000-1659-4A8E-A8BC-D9DF899D6C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659-4A8E-A8BC-D9DF899D6C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3"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沖縄県　北中城村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17933</v>
      </c>
      <c r="AM8" s="44"/>
      <c r="AN8" s="44"/>
      <c r="AO8" s="44"/>
      <c r="AP8" s="44"/>
      <c r="AQ8" s="44"/>
      <c r="AR8" s="44"/>
      <c r="AS8" s="44"/>
      <c r="AT8" s="45">
        <f>データ!$S$6</f>
        <v>11.54</v>
      </c>
      <c r="AU8" s="46"/>
      <c r="AV8" s="46"/>
      <c r="AW8" s="46"/>
      <c r="AX8" s="46"/>
      <c r="AY8" s="46"/>
      <c r="AZ8" s="46"/>
      <c r="BA8" s="46"/>
      <c r="BB8" s="47">
        <f>データ!$T$6</f>
        <v>1553.99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94.74</v>
      </c>
      <c r="J10" s="46"/>
      <c r="K10" s="46"/>
      <c r="L10" s="46"/>
      <c r="M10" s="46"/>
      <c r="N10" s="46"/>
      <c r="O10" s="80"/>
      <c r="P10" s="47">
        <f>データ!$P$6</f>
        <v>100</v>
      </c>
      <c r="Q10" s="47"/>
      <c r="R10" s="47"/>
      <c r="S10" s="47"/>
      <c r="T10" s="47"/>
      <c r="U10" s="47"/>
      <c r="V10" s="47"/>
      <c r="W10" s="44">
        <f>データ!$Q$6</f>
        <v>3201</v>
      </c>
      <c r="X10" s="44"/>
      <c r="Y10" s="44"/>
      <c r="Z10" s="44"/>
      <c r="AA10" s="44"/>
      <c r="AB10" s="44"/>
      <c r="AC10" s="44"/>
      <c r="AD10" s="2"/>
      <c r="AE10" s="2"/>
      <c r="AF10" s="2"/>
      <c r="AG10" s="2"/>
      <c r="AH10" s="2"/>
      <c r="AI10" s="2"/>
      <c r="AJ10" s="2"/>
      <c r="AK10" s="2"/>
      <c r="AL10" s="44">
        <f>データ!$U$6</f>
        <v>17944</v>
      </c>
      <c r="AM10" s="44"/>
      <c r="AN10" s="44"/>
      <c r="AO10" s="44"/>
      <c r="AP10" s="44"/>
      <c r="AQ10" s="44"/>
      <c r="AR10" s="44"/>
      <c r="AS10" s="44"/>
      <c r="AT10" s="45">
        <f>データ!$V$6</f>
        <v>11.54</v>
      </c>
      <c r="AU10" s="46"/>
      <c r="AV10" s="46"/>
      <c r="AW10" s="46"/>
      <c r="AX10" s="46"/>
      <c r="AY10" s="46"/>
      <c r="AZ10" s="46"/>
      <c r="BA10" s="46"/>
      <c r="BB10" s="47">
        <f>データ!$W$6</f>
        <v>1554.94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5zOosmPnJ23h8yUoCCVNTJh1j+Fx8jEPh7occ6kr3FjrjDcQBGynZf4ajG+xQY3ZTyxGDDPrFgH8+Cj9+LHHg==" saltValue="BBxoKmN+BCD2kv+KUb08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473278</v>
      </c>
      <c r="D6" s="20">
        <f t="shared" si="3"/>
        <v>46</v>
      </c>
      <c r="E6" s="20">
        <f t="shared" si="3"/>
        <v>1</v>
      </c>
      <c r="F6" s="20">
        <f t="shared" si="3"/>
        <v>0</v>
      </c>
      <c r="G6" s="20">
        <f t="shared" si="3"/>
        <v>1</v>
      </c>
      <c r="H6" s="20" t="str">
        <f t="shared" si="3"/>
        <v>沖縄県　北中城村</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94.74</v>
      </c>
      <c r="P6" s="21">
        <f t="shared" si="3"/>
        <v>100</v>
      </c>
      <c r="Q6" s="21">
        <f t="shared" si="3"/>
        <v>3201</v>
      </c>
      <c r="R6" s="21">
        <f t="shared" si="3"/>
        <v>17933</v>
      </c>
      <c r="S6" s="21">
        <f t="shared" si="3"/>
        <v>11.54</v>
      </c>
      <c r="T6" s="21">
        <f t="shared" si="3"/>
        <v>1553.99</v>
      </c>
      <c r="U6" s="21">
        <f t="shared" si="3"/>
        <v>17944</v>
      </c>
      <c r="V6" s="21">
        <f t="shared" si="3"/>
        <v>11.54</v>
      </c>
      <c r="W6" s="21">
        <f t="shared" si="3"/>
        <v>1554.94</v>
      </c>
      <c r="X6" s="22">
        <f>IF(X7="",NA(),X7)</f>
        <v>104.05</v>
      </c>
      <c r="Y6" s="22">
        <f t="shared" ref="Y6:AG6" si="4">IF(Y7="",NA(),Y7)</f>
        <v>113.22</v>
      </c>
      <c r="Z6" s="22">
        <f t="shared" si="4"/>
        <v>110.76</v>
      </c>
      <c r="AA6" s="22">
        <f t="shared" si="4"/>
        <v>113.02</v>
      </c>
      <c r="AB6" s="22">
        <f t="shared" si="4"/>
        <v>108.21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844.46</v>
      </c>
      <c r="AU6" s="22">
        <f t="shared" ref="AU6:BC6" si="6">IF(AU7="",NA(),AU7)</f>
        <v>1252.08</v>
      </c>
      <c r="AV6" s="22">
        <f t="shared" si="6"/>
        <v>1207.3399999999999</v>
      </c>
      <c r="AW6" s="22">
        <f t="shared" si="6"/>
        <v>1306.95</v>
      </c>
      <c r="AX6" s="22">
        <f t="shared" si="6"/>
        <v>1248.71</v>
      </c>
      <c r="AY6" s="22">
        <f t="shared" si="6"/>
        <v>379.08</v>
      </c>
      <c r="AZ6" s="22">
        <f t="shared" si="6"/>
        <v>367.55</v>
      </c>
      <c r="BA6" s="22">
        <f t="shared" si="6"/>
        <v>378.56</v>
      </c>
      <c r="BB6" s="22">
        <f t="shared" si="6"/>
        <v>364.46</v>
      </c>
      <c r="BC6" s="22">
        <f t="shared" si="6"/>
        <v>338.89</v>
      </c>
      <c r="BD6" s="21" t="str">
        <f>IF(BD7="","",IF(BD7="-","【-】","【"&amp;SUBSTITUTE(TEXT(BD7,"#,##0.00"),"-","△")&amp;"】"))</f>
        <v>【243.36】</v>
      </c>
      <c r="BE6" s="22">
        <f>IF(BE7="",NA(),BE7)</f>
        <v>21.8</v>
      </c>
      <c r="BF6" s="22">
        <f t="shared" ref="BF6:BN6" si="7">IF(BF7="",NA(),BF7)</f>
        <v>20.059999999999999</v>
      </c>
      <c r="BG6" s="22">
        <f t="shared" si="7"/>
        <v>17.75</v>
      </c>
      <c r="BH6" s="22">
        <f t="shared" si="7"/>
        <v>16.7</v>
      </c>
      <c r="BI6" s="22">
        <f t="shared" si="7"/>
        <v>15.85</v>
      </c>
      <c r="BJ6" s="22">
        <f t="shared" si="7"/>
        <v>398.98</v>
      </c>
      <c r="BK6" s="22">
        <f t="shared" si="7"/>
        <v>418.68</v>
      </c>
      <c r="BL6" s="22">
        <f t="shared" si="7"/>
        <v>395.68</v>
      </c>
      <c r="BM6" s="22">
        <f t="shared" si="7"/>
        <v>403.72</v>
      </c>
      <c r="BN6" s="22">
        <f t="shared" si="7"/>
        <v>400.21</v>
      </c>
      <c r="BO6" s="21" t="str">
        <f>IF(BO7="","",IF(BO7="-","【-】","【"&amp;SUBSTITUTE(TEXT(BO7,"#,##0.00"),"-","△")&amp;"】"))</f>
        <v>【265.93】</v>
      </c>
      <c r="BP6" s="22">
        <f>IF(BP7="",NA(),BP7)</f>
        <v>100.63</v>
      </c>
      <c r="BQ6" s="22">
        <f t="shared" ref="BQ6:BY6" si="8">IF(BQ7="",NA(),BQ7)</f>
        <v>102.79</v>
      </c>
      <c r="BR6" s="22">
        <f t="shared" si="8"/>
        <v>106</v>
      </c>
      <c r="BS6" s="22">
        <f t="shared" si="8"/>
        <v>105.5</v>
      </c>
      <c r="BT6" s="22">
        <f t="shared" si="8"/>
        <v>99.74</v>
      </c>
      <c r="BU6" s="22">
        <f t="shared" si="8"/>
        <v>98.64</v>
      </c>
      <c r="BV6" s="22">
        <f t="shared" si="8"/>
        <v>94.78</v>
      </c>
      <c r="BW6" s="22">
        <f t="shared" si="8"/>
        <v>97.59</v>
      </c>
      <c r="BX6" s="22">
        <f t="shared" si="8"/>
        <v>92.17</v>
      </c>
      <c r="BY6" s="22">
        <f t="shared" si="8"/>
        <v>92.83</v>
      </c>
      <c r="BZ6" s="21" t="str">
        <f>IF(BZ7="","",IF(BZ7="-","【-】","【"&amp;SUBSTITUTE(TEXT(BZ7,"#,##0.00"),"-","△")&amp;"】"))</f>
        <v>【97.82】</v>
      </c>
      <c r="CA6" s="22">
        <f>IF(CA7="",NA(),CA7)</f>
        <v>193.42</v>
      </c>
      <c r="CB6" s="22">
        <f t="shared" ref="CB6:CJ6" si="9">IF(CB7="",NA(),CB7)</f>
        <v>180.35</v>
      </c>
      <c r="CC6" s="22">
        <f t="shared" si="9"/>
        <v>179.65</v>
      </c>
      <c r="CD6" s="22">
        <f t="shared" si="9"/>
        <v>176.34</v>
      </c>
      <c r="CE6" s="22">
        <f t="shared" si="9"/>
        <v>182.65</v>
      </c>
      <c r="CF6" s="22">
        <f t="shared" si="9"/>
        <v>178.92</v>
      </c>
      <c r="CG6" s="22">
        <f t="shared" si="9"/>
        <v>181.3</v>
      </c>
      <c r="CH6" s="22">
        <f t="shared" si="9"/>
        <v>181.71</v>
      </c>
      <c r="CI6" s="22">
        <f t="shared" si="9"/>
        <v>188.51</v>
      </c>
      <c r="CJ6" s="22">
        <f t="shared" si="9"/>
        <v>189.43</v>
      </c>
      <c r="CK6" s="21" t="str">
        <f>IF(CK7="","",IF(CK7="-","【-】","【"&amp;SUBSTITUTE(TEXT(CK7,"#,##0.00"),"-","△")&amp;"】"))</f>
        <v>【177.56】</v>
      </c>
      <c r="CL6" s="22">
        <f>IF(CL7="",NA(),CL7)</f>
        <v>70.09</v>
      </c>
      <c r="CM6" s="22">
        <f t="shared" ref="CM6:CU6" si="10">IF(CM7="",NA(),CM7)</f>
        <v>71.02</v>
      </c>
      <c r="CN6" s="22">
        <f t="shared" si="10"/>
        <v>70.34</v>
      </c>
      <c r="CO6" s="22">
        <f t="shared" si="10"/>
        <v>69.69</v>
      </c>
      <c r="CP6" s="22">
        <f t="shared" si="10"/>
        <v>68.599999999999994</v>
      </c>
      <c r="CQ6" s="22">
        <f t="shared" si="10"/>
        <v>55.14</v>
      </c>
      <c r="CR6" s="22">
        <f t="shared" si="10"/>
        <v>55.89</v>
      </c>
      <c r="CS6" s="22">
        <f t="shared" si="10"/>
        <v>55.72</v>
      </c>
      <c r="CT6" s="22">
        <f t="shared" si="10"/>
        <v>55.31</v>
      </c>
      <c r="CU6" s="22">
        <f t="shared" si="10"/>
        <v>55.14</v>
      </c>
      <c r="CV6" s="21" t="str">
        <f>IF(CV7="","",IF(CV7="-","【-】","【"&amp;SUBSTITUTE(TEXT(CV7,"#,##0.00"),"-","△")&amp;"】"))</f>
        <v>【59.81】</v>
      </c>
      <c r="CW6" s="22">
        <f>IF(CW7="",NA(),CW7)</f>
        <v>93.51</v>
      </c>
      <c r="CX6" s="22">
        <f t="shared" ref="CX6:DF6" si="11">IF(CX7="",NA(),CX7)</f>
        <v>93.97</v>
      </c>
      <c r="CY6" s="22">
        <f t="shared" si="11"/>
        <v>95.08</v>
      </c>
      <c r="CZ6" s="22">
        <f t="shared" si="11"/>
        <v>96.64</v>
      </c>
      <c r="DA6" s="22">
        <f t="shared" si="11"/>
        <v>96.74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53.8</v>
      </c>
      <c r="DI6" s="22">
        <f t="shared" ref="DI6:DQ6" si="12">IF(DI7="",NA(),DI7)</f>
        <v>55.43</v>
      </c>
      <c r="DJ6" s="22">
        <f t="shared" si="12"/>
        <v>56.59</v>
      </c>
      <c r="DK6" s="22">
        <f t="shared" si="12"/>
        <v>57.86</v>
      </c>
      <c r="DL6" s="22">
        <f t="shared" si="12"/>
        <v>58.64</v>
      </c>
      <c r="DM6" s="22">
        <f t="shared" si="12"/>
        <v>49.92</v>
      </c>
      <c r="DN6" s="22">
        <f t="shared" si="12"/>
        <v>50.63</v>
      </c>
      <c r="DO6" s="22">
        <f t="shared" si="12"/>
        <v>51.29</v>
      </c>
      <c r="DP6" s="22">
        <f t="shared" si="12"/>
        <v>52.2</v>
      </c>
      <c r="DQ6" s="22">
        <f t="shared" si="12"/>
        <v>52.7</v>
      </c>
      <c r="DR6" s="21" t="str">
        <f>IF(DR7="","",IF(DR7="-","【-】","【"&amp;SUBSTITUTE(TEXT(DR7,"#,##0.00"),"-","△")&amp;"】"))</f>
        <v>【52.02】</v>
      </c>
      <c r="DS6" s="22">
        <f>IF(DS7="",NA(),DS7)</f>
        <v>1.01</v>
      </c>
      <c r="DT6" s="22">
        <f t="shared" ref="DT6:EB6" si="13">IF(DT7="",NA(),DT7)</f>
        <v>0.62</v>
      </c>
      <c r="DU6" s="22">
        <f t="shared" si="13"/>
        <v>0.61</v>
      </c>
      <c r="DV6" s="22">
        <f t="shared" si="13"/>
        <v>0.49</v>
      </c>
      <c r="DW6" s="22">
        <f t="shared" si="13"/>
        <v>0.33</v>
      </c>
      <c r="DX6" s="22">
        <f t="shared" si="13"/>
        <v>16.88</v>
      </c>
      <c r="DY6" s="22">
        <f t="shared" si="13"/>
        <v>18.28</v>
      </c>
      <c r="DZ6" s="22">
        <f t="shared" si="13"/>
        <v>19.61</v>
      </c>
      <c r="EA6" s="22">
        <f t="shared" si="13"/>
        <v>20.73</v>
      </c>
      <c r="EB6" s="22">
        <f t="shared" si="13"/>
        <v>22.86</v>
      </c>
      <c r="EC6" s="21" t="str">
        <f>IF(EC7="","",IF(EC7="-","【-】","【"&amp;SUBSTITUTE(TEXT(EC7,"#,##0.00"),"-","△")&amp;"】"))</f>
        <v>【25.37】</v>
      </c>
      <c r="ED6" s="22">
        <f>IF(ED7="",NA(),ED7)</f>
        <v>0.31</v>
      </c>
      <c r="EE6" s="22">
        <f t="shared" ref="EE6:EM6" si="14">IF(EE7="",NA(),EE7)</f>
        <v>0.39</v>
      </c>
      <c r="EF6" s="22">
        <f t="shared" si="14"/>
        <v>0.28999999999999998</v>
      </c>
      <c r="EG6" s="22">
        <f t="shared" si="14"/>
        <v>0.17</v>
      </c>
      <c r="EH6" s="22">
        <f t="shared" si="14"/>
        <v>0.16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473278</v>
      </c>
      <c r="D7" s="24">
        <v>46</v>
      </c>
      <c r="E7" s="24">
        <v>1</v>
      </c>
      <c r="F7" s="24">
        <v>0</v>
      </c>
      <c r="G7" s="24">
        <v>1</v>
      </c>
      <c r="H7" s="24" t="s">
        <v>93</v>
      </c>
      <c r="I7" s="24" t="s">
        <v>94</v>
      </c>
      <c r="J7" s="24" t="s">
        <v>95</v>
      </c>
      <c r="K7" s="24" t="s">
        <v>96</v>
      </c>
      <c r="L7" s="24" t="s">
        <v>97</v>
      </c>
      <c r="M7" s="24" t="s">
        <v>98</v>
      </c>
      <c r="N7" s="25" t="s">
        <v>99</v>
      </c>
      <c r="O7" s="25">
        <v>94.74</v>
      </c>
      <c r="P7" s="25">
        <v>100</v>
      </c>
      <c r="Q7" s="25">
        <v>3201</v>
      </c>
      <c r="R7" s="25">
        <v>17933</v>
      </c>
      <c r="S7" s="25">
        <v>11.54</v>
      </c>
      <c r="T7" s="25">
        <v>1553.99</v>
      </c>
      <c r="U7" s="25">
        <v>17944</v>
      </c>
      <c r="V7" s="25">
        <v>11.54</v>
      </c>
      <c r="W7" s="25">
        <v>1554.94</v>
      </c>
      <c r="X7" s="25">
        <v>104.05</v>
      </c>
      <c r="Y7" s="25">
        <v>113.22</v>
      </c>
      <c r="Z7" s="25">
        <v>110.76</v>
      </c>
      <c r="AA7" s="25">
        <v>113.02</v>
      </c>
      <c r="AB7" s="25">
        <v>108.21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844.46</v>
      </c>
      <c r="AU7" s="25">
        <v>1252.08</v>
      </c>
      <c r="AV7" s="25">
        <v>1207.3399999999999</v>
      </c>
      <c r="AW7" s="25">
        <v>1306.95</v>
      </c>
      <c r="AX7" s="25">
        <v>1248.71</v>
      </c>
      <c r="AY7" s="25">
        <v>379.08</v>
      </c>
      <c r="AZ7" s="25">
        <v>367.55</v>
      </c>
      <c r="BA7" s="25">
        <v>378.56</v>
      </c>
      <c r="BB7" s="25">
        <v>364.46</v>
      </c>
      <c r="BC7" s="25">
        <v>338.89</v>
      </c>
      <c r="BD7" s="25">
        <v>243.36</v>
      </c>
      <c r="BE7" s="25">
        <v>21.8</v>
      </c>
      <c r="BF7" s="25">
        <v>20.059999999999999</v>
      </c>
      <c r="BG7" s="25">
        <v>17.75</v>
      </c>
      <c r="BH7" s="25">
        <v>16.7</v>
      </c>
      <c r="BI7" s="25">
        <v>15.85</v>
      </c>
      <c r="BJ7" s="25">
        <v>398.98</v>
      </c>
      <c r="BK7" s="25">
        <v>418.68</v>
      </c>
      <c r="BL7" s="25">
        <v>395.68</v>
      </c>
      <c r="BM7" s="25">
        <v>403.72</v>
      </c>
      <c r="BN7" s="25">
        <v>400.21</v>
      </c>
      <c r="BO7" s="25">
        <v>265.93</v>
      </c>
      <c r="BP7" s="25">
        <v>100.63</v>
      </c>
      <c r="BQ7" s="25">
        <v>102.79</v>
      </c>
      <c r="BR7" s="25">
        <v>106</v>
      </c>
      <c r="BS7" s="25">
        <v>105.5</v>
      </c>
      <c r="BT7" s="25">
        <v>99.74</v>
      </c>
      <c r="BU7" s="25">
        <v>98.64</v>
      </c>
      <c r="BV7" s="25">
        <v>94.78</v>
      </c>
      <c r="BW7" s="25">
        <v>97.59</v>
      </c>
      <c r="BX7" s="25">
        <v>92.17</v>
      </c>
      <c r="BY7" s="25">
        <v>92.83</v>
      </c>
      <c r="BZ7" s="25">
        <v>97.82</v>
      </c>
      <c r="CA7" s="25">
        <v>193.42</v>
      </c>
      <c r="CB7" s="25">
        <v>180.35</v>
      </c>
      <c r="CC7" s="25">
        <v>179.65</v>
      </c>
      <c r="CD7" s="25">
        <v>176.34</v>
      </c>
      <c r="CE7" s="25">
        <v>182.65</v>
      </c>
      <c r="CF7" s="25">
        <v>178.92</v>
      </c>
      <c r="CG7" s="25">
        <v>181.3</v>
      </c>
      <c r="CH7" s="25">
        <v>181.71</v>
      </c>
      <c r="CI7" s="25">
        <v>188.51</v>
      </c>
      <c r="CJ7" s="25">
        <v>189.43</v>
      </c>
      <c r="CK7" s="25">
        <v>177.56</v>
      </c>
      <c r="CL7" s="25">
        <v>70.09</v>
      </c>
      <c r="CM7" s="25">
        <v>71.02</v>
      </c>
      <c r="CN7" s="25">
        <v>70.34</v>
      </c>
      <c r="CO7" s="25">
        <v>69.69</v>
      </c>
      <c r="CP7" s="25">
        <v>68.599999999999994</v>
      </c>
      <c r="CQ7" s="25">
        <v>55.14</v>
      </c>
      <c r="CR7" s="25">
        <v>55.89</v>
      </c>
      <c r="CS7" s="25">
        <v>55.72</v>
      </c>
      <c r="CT7" s="25">
        <v>55.31</v>
      </c>
      <c r="CU7" s="25">
        <v>55.14</v>
      </c>
      <c r="CV7" s="25">
        <v>59.81</v>
      </c>
      <c r="CW7" s="25">
        <v>93.51</v>
      </c>
      <c r="CX7" s="25">
        <v>93.97</v>
      </c>
      <c r="CY7" s="25">
        <v>95.08</v>
      </c>
      <c r="CZ7" s="25">
        <v>96.64</v>
      </c>
      <c r="DA7" s="25">
        <v>96.74</v>
      </c>
      <c r="DB7" s="25">
        <v>81.39</v>
      </c>
      <c r="DC7" s="25">
        <v>81.27</v>
      </c>
      <c r="DD7" s="25">
        <v>81.260000000000005</v>
      </c>
      <c r="DE7" s="25">
        <v>80.36</v>
      </c>
      <c r="DF7" s="25">
        <v>80.13</v>
      </c>
      <c r="DG7" s="25">
        <v>89.42</v>
      </c>
      <c r="DH7" s="25">
        <v>53.8</v>
      </c>
      <c r="DI7" s="25">
        <v>55.43</v>
      </c>
      <c r="DJ7" s="25">
        <v>56.59</v>
      </c>
      <c r="DK7" s="25">
        <v>57.86</v>
      </c>
      <c r="DL7" s="25">
        <v>58.64</v>
      </c>
      <c r="DM7" s="25">
        <v>49.92</v>
      </c>
      <c r="DN7" s="25">
        <v>50.63</v>
      </c>
      <c r="DO7" s="25">
        <v>51.29</v>
      </c>
      <c r="DP7" s="25">
        <v>52.2</v>
      </c>
      <c r="DQ7" s="25">
        <v>52.7</v>
      </c>
      <c r="DR7" s="25">
        <v>52.02</v>
      </c>
      <c r="DS7" s="25">
        <v>1.01</v>
      </c>
      <c r="DT7" s="25">
        <v>0.62</v>
      </c>
      <c r="DU7" s="25">
        <v>0.61</v>
      </c>
      <c r="DV7" s="25">
        <v>0.49</v>
      </c>
      <c r="DW7" s="25">
        <v>0.33</v>
      </c>
      <c r="DX7" s="25">
        <v>16.88</v>
      </c>
      <c r="DY7" s="25">
        <v>18.28</v>
      </c>
      <c r="DZ7" s="25">
        <v>19.61</v>
      </c>
      <c r="EA7" s="25">
        <v>20.73</v>
      </c>
      <c r="EB7" s="25">
        <v>22.86</v>
      </c>
      <c r="EC7" s="25">
        <v>25.37</v>
      </c>
      <c r="ED7" s="25">
        <v>0.31</v>
      </c>
      <c r="EE7" s="25">
        <v>0.39</v>
      </c>
      <c r="EF7" s="25">
        <v>0.28999999999999998</v>
      </c>
      <c r="EG7" s="25">
        <v>0.17</v>
      </c>
      <c r="EH7" s="25">
        <v>0.16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K-KNG0253</cp:lastModifiedBy>
  <cp:lastPrinted>2025-01-29T01:31:56Z</cp:lastPrinted>
  <dcterms:created xsi:type="dcterms:W3CDTF">2025-01-24T06:56:53Z</dcterms:created>
  <dcterms:modified xsi:type="dcterms:W3CDTF">2025-01-29T01:31:57Z</dcterms:modified>
  <cp:category/>
</cp:coreProperties>
</file>