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file\共有フォルダ\上下水道課\03　総務係\経理業務\経理・総務関係\【研修・調査関係】\【経営比較分析】1月\R4\"/>
    </mc:Choice>
  </mc:AlternateContent>
  <xr:revisionPtr revIDLastSave="0" documentId="13_ncr:1_{AEEB8960-A151-405A-BB68-DAD9F1B12715}" xr6:coauthVersionLast="36" xr6:coauthVersionMax="36" xr10:uidLastSave="{00000000-0000-0000-0000-000000000000}"/>
  <workbookProtection workbookAlgorithmName="SHA-512" workbookHashValue="FiNAi2B+OqWhVZhKo5SUsS/R6HdleqCGCJNGejdZjIiTEL2yWfY8Hzm9zuW2E4MBuXwejy8F3CmvtwZEzbuT5w==" workbookSaltValue="zGzIoLjjdQxGnK+lSsvkx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F85" i="4"/>
  <c r="E85" i="4"/>
  <c r="BB10" i="4"/>
  <c r="AT10" i="4"/>
  <c r="AL10" i="4"/>
  <c r="W10" i="4"/>
  <c r="B10" i="4"/>
  <c r="AT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<sst xmlns="http://schemas.openxmlformats.org/spreadsheetml/2006/main" count="228" uniqueCount="114">
  <si>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</si>
  <si>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</si>
  <si>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</si>
  <si>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</si>
  <si>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</si>
  <si>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</si>
  <si>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</si>
  <si>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</si>
  <si>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</si>
  <si>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</si>
  <si>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</si>
  <si>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</si>
  <si>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</si>
  <si>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</si>
  <si>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</si>
  <si>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</si>
  <si>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</si>
  <si>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</si>
  <si>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</si>
  <si>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</si>
  <si>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</si>
  <si>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</si>
  <si>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</si>
  <si>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</si>
  <si>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</si>
  <si>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</si>
  <si>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</si>
  <si>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</si>
  <si>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</si>
  <si>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</si>
  <si>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</si>
  <si>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</si>
  <si>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</si>
  <si>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</si>
  <si>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</si>
  <si>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</si>
  <si>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</si>
  <si>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</si>
  <si>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</si>
  <si>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</si>
  <si>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</si>
  <si>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</si>
  <si>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</si>
  <si>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</si>
  <si>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</si>
  <si>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</si>
  <si>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</si>
  <si>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</si>
  <si>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</si>
  <si>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</si>
  <si>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</si>
  <si>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</si>
  <si>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</si>
  <si>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</si>
  <si>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</si>
  <si>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</si>
  <si>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</si>
  <si>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</si>
  <si>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</si>
  <si>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</si>
  <si>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</si>
  <si>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</si>
  <si>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</si>
  <si>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</si>
  <si>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</si>
  <si>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</si>
  <si>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</si>
  <si>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</si>
  <si>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</si>
  <si>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</si>
  <si>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</si>
  <si>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</si>
  <si>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</si>
  <si>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</si>
  <si>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</si>
  <si>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</si>
  <si>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</si>
  <si>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</si>
  <si>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</si>
  <si>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</si>
  <si>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</si>
  <si>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</si>
  <si>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</si>
  <si>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</si>
  <si>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</si>
  <si>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</si>
  <si>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</si>
  <si>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</si>
  <si>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</si>
  <si>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</si>
  <si>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</si>
  <si>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</si>
  <si>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</si>
  <si>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</si>
  <si>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</si>
  <si>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</si>
  <si>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</si>
  <si>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</si>
  <si>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</si>
  <si>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</si>
  <si>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</si>
  <si>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</si>
  <si>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</si>
  <si>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</si>
  <si>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</si>
  <si>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</si>
  <si>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</si>
  <si>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</si>
  <si>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</si>
  <si>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</si>
  <si>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</si>
  <si>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現在、経営の健全性・効率性については概ね確保されているが、引き続き費用削減に取り組み健全経営の維持に努める。
老朽化の状況については、今後、管路更新の増加が想定されるため、計画的な事業運営に取り組む必要がある。</t>
    <rPh sb="0" eb="2">
      <t>ゲンザイ</t>
    </rPh>
    <rPh sb="3" eb="5">
      <t>ケイエイ</t>
    </rPh>
    <rPh sb="6" eb="9">
      <t>ケンゼンセイ</t>
    </rPh>
    <rPh sb="10" eb="13">
      <t>コウリツセイ</t>
    </rPh>
    <rPh sb="18" eb="19">
      <t>オオム</t>
    </rPh>
    <rPh sb="20" eb="22">
      <t>カクホ</t>
    </rPh>
    <rPh sb="29" eb="30">
      <t>ヒ</t>
    </rPh>
    <rPh sb="31" eb="32">
      <t>ツヅ</t>
    </rPh>
    <rPh sb="33" eb="35">
      <t>ヒヨウ</t>
    </rPh>
    <rPh sb="35" eb="37">
      <t>サクゲン</t>
    </rPh>
    <rPh sb="38" eb="39">
      <t>ト</t>
    </rPh>
    <rPh sb="40" eb="41">
      <t>ク</t>
    </rPh>
    <rPh sb="42" eb="46">
      <t>ケンゼンケイエイ</t>
    </rPh>
    <rPh sb="47" eb="49">
      <t>イジ</t>
    </rPh>
    <rPh sb="50" eb="51">
      <t>ツト</t>
    </rPh>
    <rPh sb="56" eb="59">
      <t>ロウキュウカ</t>
    </rPh>
    <rPh sb="60" eb="62">
      <t>ジョウキョウ</t>
    </rPh>
    <rPh sb="68" eb="70">
      <t>コンゴ</t>
    </rPh>
    <rPh sb="71" eb="75">
      <t>カンロコウシン</t>
    </rPh>
    <rPh sb="76" eb="78">
      <t>ゾウカ</t>
    </rPh>
    <rPh sb="79" eb="81">
      <t>ソウテイ</t>
    </rPh>
    <rPh sb="87" eb="90">
      <t>ケイカクテキ</t>
    </rPh>
    <rPh sb="91" eb="95">
      <t>ジギョウウンエイ</t>
    </rPh>
    <rPh sb="96" eb="97">
      <t>ト</t>
    </rPh>
    <rPh sb="98" eb="99">
      <t>ク</t>
    </rPh>
    <rPh sb="100" eb="102">
      <t>ヒツヨウ</t>
    </rPh>
    <phoneticPr fontId="4"/>
  </si>
  <si>
    <t>①経常収支比率：数値は100％を超えているが、前年度と比べ2.46ポイント減少しているため、将来的な管路更新費用を確保しつつ、引き続き費用削減に取り組む必要がある。
②累積欠損金比率：累積欠損金は経年発生していない。
③流動比率：前年度に比べやや減少しているが、短期的な債務に対する支払能力は確保されている。
④企業債残高対給水収益比率：経年低い数値を示しているが、今後、管路更新や耐震化による投資が見込まれ、企業債の増加が想定される。
⑤料金回収率：数値は100％を超えているが、引き続き費用削減に取り組み適切な料金水準を維持するよう努める必要がある。
⑥給水原価：数値が全国平均を上回っているため、費用削減等経営改善の検討が必要である。
⑦施設利用率：経年高い数値を示していることから、施設規模は適正で効率的に運営されている。
⑧有収率：類似団体平均値及び全国平均と比較して高い数値であることから、安定した供給ができている。</t>
    <rPh sb="1" eb="3">
      <t>ケイジョウ</t>
    </rPh>
    <rPh sb="3" eb="5">
      <t>シュウシ</t>
    </rPh>
    <rPh sb="5" eb="7">
      <t>ヒリツ</t>
    </rPh>
    <rPh sb="8" eb="10">
      <t>スウチ</t>
    </rPh>
    <rPh sb="16" eb="17">
      <t>コ</t>
    </rPh>
    <rPh sb="23" eb="26">
      <t>ゼンネンド</t>
    </rPh>
    <rPh sb="27" eb="28">
      <t>クラ</t>
    </rPh>
    <rPh sb="37" eb="39">
      <t>ゲンショウ</t>
    </rPh>
    <rPh sb="46" eb="49">
      <t>ショウライテキ</t>
    </rPh>
    <rPh sb="50" eb="54">
      <t>カンロコウシン</t>
    </rPh>
    <rPh sb="54" eb="56">
      <t>ヒヨウ</t>
    </rPh>
    <rPh sb="57" eb="59">
      <t>カクホ</t>
    </rPh>
    <rPh sb="63" eb="64">
      <t>ヒ</t>
    </rPh>
    <rPh sb="65" eb="66">
      <t>ツヅ</t>
    </rPh>
    <rPh sb="67" eb="71">
      <t>ヒヨウサクゲン</t>
    </rPh>
    <rPh sb="72" eb="73">
      <t>ト</t>
    </rPh>
    <rPh sb="74" eb="75">
      <t>ク</t>
    </rPh>
    <rPh sb="76" eb="78">
      <t>ヒツヨウ</t>
    </rPh>
    <rPh sb="85" eb="87">
      <t>ルイセキ</t>
    </rPh>
    <rPh sb="87" eb="90">
      <t>ケッソンキン</t>
    </rPh>
    <rPh sb="90" eb="92">
      <t>ヒリツ</t>
    </rPh>
    <rPh sb="93" eb="98">
      <t>ルイセキケッソンキン</t>
    </rPh>
    <rPh sb="99" eb="101">
      <t>ケイネン</t>
    </rPh>
    <rPh sb="101" eb="103">
      <t>ハッセイ</t>
    </rPh>
    <rPh sb="112" eb="116">
      <t>リュウドウヒリツ</t>
    </rPh>
    <rPh sb="117" eb="120">
      <t>ゼンネンド</t>
    </rPh>
    <rPh sb="121" eb="122">
      <t>クラ</t>
    </rPh>
    <rPh sb="125" eb="127">
      <t>ゲンショウ</t>
    </rPh>
    <rPh sb="133" eb="136">
      <t>タンキテキ</t>
    </rPh>
    <rPh sb="137" eb="139">
      <t>サイム</t>
    </rPh>
    <rPh sb="140" eb="141">
      <t>タイ</t>
    </rPh>
    <rPh sb="143" eb="147">
      <t>シハライノウリョク</t>
    </rPh>
    <rPh sb="148" eb="150">
      <t>カクホ</t>
    </rPh>
    <rPh sb="159" eb="162">
      <t>キギョウサイ</t>
    </rPh>
    <rPh sb="162" eb="164">
      <t>ザンダカ</t>
    </rPh>
    <rPh sb="164" eb="165">
      <t>タイ</t>
    </rPh>
    <rPh sb="165" eb="169">
      <t>キュウスイシュウエキ</t>
    </rPh>
    <rPh sb="169" eb="171">
      <t>ヒリツ</t>
    </rPh>
    <rPh sb="172" eb="174">
      <t>ケイネン</t>
    </rPh>
    <rPh sb="174" eb="175">
      <t>ヒク</t>
    </rPh>
    <rPh sb="176" eb="178">
      <t>スウチ</t>
    </rPh>
    <rPh sb="179" eb="180">
      <t>シメ</t>
    </rPh>
    <rPh sb="186" eb="188">
      <t>コンゴ</t>
    </rPh>
    <rPh sb="189" eb="193">
      <t>カンロコウシン</t>
    </rPh>
    <rPh sb="194" eb="197">
      <t>タイシンカ</t>
    </rPh>
    <rPh sb="200" eb="202">
      <t>トウシ</t>
    </rPh>
    <rPh sb="203" eb="205">
      <t>ミコ</t>
    </rPh>
    <rPh sb="208" eb="211">
      <t>キギョウサイ</t>
    </rPh>
    <rPh sb="212" eb="214">
      <t>ゾウカ</t>
    </rPh>
    <rPh sb="215" eb="217">
      <t>ソウテイ</t>
    </rPh>
    <rPh sb="224" eb="229">
      <t>リョウキンカイシュウリツ</t>
    </rPh>
    <rPh sb="230" eb="232">
      <t>スウチ</t>
    </rPh>
    <rPh sb="238" eb="239">
      <t>コ</t>
    </rPh>
    <rPh sb="245" eb="246">
      <t>ヒ</t>
    </rPh>
    <rPh sb="247" eb="248">
      <t>ツヅ</t>
    </rPh>
    <rPh sb="249" eb="253">
      <t>ヒヨウサクゲン</t>
    </rPh>
    <rPh sb="254" eb="255">
      <t>ト</t>
    </rPh>
    <rPh sb="256" eb="257">
      <t>ク</t>
    </rPh>
    <rPh sb="258" eb="260">
      <t>テキセツ</t>
    </rPh>
    <rPh sb="261" eb="265">
      <t>リョウキンスイジュン</t>
    </rPh>
    <rPh sb="266" eb="268">
      <t>イジ</t>
    </rPh>
    <rPh sb="272" eb="273">
      <t>ツト</t>
    </rPh>
    <rPh sb="275" eb="277">
      <t>ヒツヨウ</t>
    </rPh>
    <rPh sb="284" eb="288">
      <t>キュウスイゲンカ</t>
    </rPh>
    <rPh sb="289" eb="291">
      <t>スウチ</t>
    </rPh>
    <rPh sb="328" eb="330">
      <t>シセツ</t>
    </rPh>
    <rPh sb="330" eb="333">
      <t>リヨウリツ</t>
    </rPh>
    <rPh sb="334" eb="336">
      <t>ケイネン</t>
    </rPh>
    <rPh sb="336" eb="337">
      <t>タカ</t>
    </rPh>
    <rPh sb="338" eb="340">
      <t>スウチ</t>
    </rPh>
    <rPh sb="341" eb="342">
      <t>シメ</t>
    </rPh>
    <rPh sb="351" eb="353">
      <t>シセツ</t>
    </rPh>
    <rPh sb="353" eb="355">
      <t>キボ</t>
    </rPh>
    <rPh sb="356" eb="358">
      <t>テキセイ</t>
    </rPh>
    <rPh sb="359" eb="362">
      <t>コウリツテキ</t>
    </rPh>
    <rPh sb="363" eb="365">
      <t>ウンエイ</t>
    </rPh>
    <rPh sb="374" eb="377">
      <t>ユウシュウリツ</t>
    </rPh>
    <rPh sb="378" eb="382">
      <t>ルイジダンタイ</t>
    </rPh>
    <rPh sb="382" eb="385">
      <t>ヘイキンチ</t>
    </rPh>
    <rPh sb="385" eb="386">
      <t>オヨ</t>
    </rPh>
    <rPh sb="387" eb="391">
      <t>ゼンコクヘイキン</t>
    </rPh>
    <rPh sb="392" eb="394">
      <t>ヒカク</t>
    </rPh>
    <rPh sb="396" eb="397">
      <t>タカ</t>
    </rPh>
    <rPh sb="398" eb="400">
      <t>スウチ</t>
    </rPh>
    <rPh sb="408" eb="410">
      <t>アンテイ</t>
    </rPh>
    <rPh sb="412" eb="414">
      <t>キョウキュウ</t>
    </rPh>
    <phoneticPr fontId="4"/>
  </si>
  <si>
    <t>①有形固定資産減価償却率：数値が年々増加しており、他団体と同様資産の老朽化が進展している。
②管路経年化率：類似団体平均値及び全国平均と比較し経年大幅に下回った数値であるが、今後、更新が必要な管路が増加することから、計画的かつ効率的な更新に取り組む必要がある。
③管路更新率：類似団体平均値及び全国平均と比較し低い数値を示しているが、今後、更新が必要な管路が増加することから、計画的かつ効率的な更新に取り組む必要がある。</t>
    <rPh sb="1" eb="3">
      <t>ユウケイ</t>
    </rPh>
    <rPh sb="3" eb="7">
      <t>コテイシサン</t>
    </rPh>
    <rPh sb="7" eb="9">
      <t>ゲンカ</t>
    </rPh>
    <rPh sb="9" eb="12">
      <t>ショウキャクリツ</t>
    </rPh>
    <rPh sb="13" eb="15">
      <t>スウチ</t>
    </rPh>
    <rPh sb="16" eb="18">
      <t>ネンネン</t>
    </rPh>
    <rPh sb="18" eb="20">
      <t>ゾウカ</t>
    </rPh>
    <rPh sb="25" eb="28">
      <t>タダンタイ</t>
    </rPh>
    <rPh sb="29" eb="31">
      <t>ドウヨウ</t>
    </rPh>
    <rPh sb="31" eb="33">
      <t>シサン</t>
    </rPh>
    <rPh sb="34" eb="36">
      <t>ロウキュウ</t>
    </rPh>
    <rPh sb="36" eb="37">
      <t>カ</t>
    </rPh>
    <rPh sb="38" eb="40">
      <t>シンテン</t>
    </rPh>
    <rPh sb="48" eb="50">
      <t>カンロ</t>
    </rPh>
    <rPh sb="50" eb="52">
      <t>ケイネン</t>
    </rPh>
    <rPh sb="52" eb="53">
      <t>カ</t>
    </rPh>
    <rPh sb="53" eb="54">
      <t>リツ</t>
    </rPh>
    <rPh sb="55" eb="59">
      <t>ルイジダンタイ</t>
    </rPh>
    <rPh sb="59" eb="62">
      <t>ヘイキンチ</t>
    </rPh>
    <rPh sb="62" eb="63">
      <t>オヨ</t>
    </rPh>
    <rPh sb="64" eb="68">
      <t>ゼンコクヘイキン</t>
    </rPh>
    <rPh sb="69" eb="71">
      <t>ヒカク</t>
    </rPh>
    <rPh sb="72" eb="74">
      <t>ケイネン</t>
    </rPh>
    <rPh sb="74" eb="76">
      <t>オオハバ</t>
    </rPh>
    <rPh sb="77" eb="79">
      <t>シタマワ</t>
    </rPh>
    <rPh sb="81" eb="83">
      <t>スウチ</t>
    </rPh>
    <rPh sb="88" eb="90">
      <t>コンゴ</t>
    </rPh>
    <rPh sb="91" eb="93">
      <t>コウシン</t>
    </rPh>
    <rPh sb="94" eb="96">
      <t>ヒツヨウ</t>
    </rPh>
    <rPh sb="97" eb="99">
      <t>カンロ</t>
    </rPh>
    <rPh sb="100" eb="102">
      <t>ゾウカ</t>
    </rPh>
    <rPh sb="109" eb="112">
      <t>ケイカクテキ</t>
    </rPh>
    <rPh sb="114" eb="117">
      <t>コウリツテキ</t>
    </rPh>
    <rPh sb="118" eb="120">
      <t>コウシン</t>
    </rPh>
    <rPh sb="121" eb="122">
      <t>ト</t>
    </rPh>
    <rPh sb="123" eb="124">
      <t>ク</t>
    </rPh>
    <rPh sb="125" eb="127">
      <t>ヒツヨウ</t>
    </rPh>
    <rPh sb="134" eb="139">
      <t>カンロコウシンリツ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</si>
</sst>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2.95</c:v>
                </c:pt>
                <c:pt idx="2">
                  <c:v>0.31</c:v>
                </c:pt>
                <c:pt idx="3">
                  <c:v>0.39</c:v>
                </c:pt>
                <c:pt idx="4">
                  <c:v>0.28999999999999998</c:v>
                </c:pt>
              </c:numCache>
            </c:numRef>
          </c:val>
          <c:extLst>
            <c:ext xmlns:c16="http://schemas.microsoft.com/office/drawing/2014/chart" uri="{C3380CC4-5D6E-409C-BE32-E72D297353CC}">
              <c16:uniqueId val="{00000000-E64D-46C5-9015-B7A01A4C6E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64D-46C5-9015-B7A01A4C6E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68.86</c:v>
                </c:pt>
                <c:pt idx="1">
                  <c:v>69.430000000000007</c:v>
                </c:pt>
                <c:pt idx="2">
                  <c:v>70.09</c:v>
                </c:pt>
                <c:pt idx="3">
                  <c:v>71.02</c:v>
                </c:pt>
                <c:pt idx="4">
                  <c:v>70.34</c:v>
                </c:pt>
              </c:numCache>
            </c:numRef>
          </c:val>
          <c:extLst>
            <c:ext xmlns:c16="http://schemas.microsoft.com/office/drawing/2014/chart" uri="{C3380CC4-5D6E-409C-BE32-E72D297353CC}">
              <c16:uniqueId val="{00000000-9811-47DB-AC10-CFACB36381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811-47DB-AC10-CFACB36381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95.09</c:v>
                </c:pt>
                <c:pt idx="1">
                  <c:v>94.64</c:v>
                </c:pt>
                <c:pt idx="2">
                  <c:v>93.51</c:v>
                </c:pt>
                <c:pt idx="3">
                  <c:v>93.97</c:v>
                </c:pt>
                <c:pt idx="4">
                  <c:v>95.08</c:v>
                </c:pt>
              </c:numCache>
            </c:numRef>
          </c:val>
          <c:extLst>
            <c:ext xmlns:c16="http://schemas.microsoft.com/office/drawing/2014/chart" uri="{C3380CC4-5D6E-409C-BE32-E72D297353CC}">
              <c16:uniqueId val="{00000000-47B7-4A9B-853D-0AECEF262A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7B7-4A9B-853D-0AECEF262A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112.27</c:v>
                </c:pt>
                <c:pt idx="1">
                  <c:v>104.4</c:v>
                </c:pt>
                <c:pt idx="2">
                  <c:v>104.05</c:v>
                </c:pt>
                <c:pt idx="3">
                  <c:v>113.22</c:v>
                </c:pt>
                <c:pt idx="4">
                  <c:v>110.76</c:v>
                </c:pt>
              </c:numCache>
            </c:numRef>
          </c:val>
          <c:extLst>
            <c:ext xmlns:c16="http://schemas.microsoft.com/office/drawing/2014/chart" uri="{C3380CC4-5D6E-409C-BE32-E72D297353CC}">
              <c16:uniqueId val="{00000000-2061-4B7C-9155-C680D1C872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061-4B7C-9155-C680D1C872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52.31</c:v>
                </c:pt>
                <c:pt idx="1">
                  <c:v>52.65</c:v>
                </c:pt>
                <c:pt idx="2">
                  <c:v>53.8</c:v>
                </c:pt>
                <c:pt idx="3">
                  <c:v>55.43</c:v>
                </c:pt>
                <c:pt idx="4">
                  <c:v>56.59</c:v>
                </c:pt>
              </c:numCache>
            </c:numRef>
          </c:val>
          <c:extLst>
            <c:ext xmlns:c16="http://schemas.microsoft.com/office/drawing/2014/chart" uri="{C3380CC4-5D6E-409C-BE32-E72D297353CC}">
              <c16:uniqueId val="{00000000-CBA3-4E10-AD75-B09F40F498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BA3-4E10-AD75-B09F40F498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0.28000000000000003</c:v>
                </c:pt>
                <c:pt idx="1">
                  <c:v>1.01</c:v>
                </c:pt>
                <c:pt idx="2">
                  <c:v>1.01</c:v>
                </c:pt>
                <c:pt idx="3">
                  <c:v>0.62</c:v>
                </c:pt>
                <c:pt idx="4">
                  <c:v>0.61</c:v>
                </c:pt>
              </c:numCache>
            </c:numRef>
          </c:val>
          <c:extLst>
            <c:ext xmlns:c16="http://schemas.microsoft.com/office/drawing/2014/chart" uri="{C3380CC4-5D6E-409C-BE32-E72D297353CC}">
              <c16:uniqueId val="{00000000-8D37-4E76-AFF5-75992E7B54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D37-4E76-AFF5-75992E7B54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AD-4D30-8052-0E215C179F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8AAD-4D30-8052-0E215C179F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1453.1</c:v>
                </c:pt>
                <c:pt idx="1">
                  <c:v>911.56</c:v>
                </c:pt>
                <c:pt idx="2">
                  <c:v>844.46</c:v>
                </c:pt>
                <c:pt idx="3">
                  <c:v>1252.08</c:v>
                </c:pt>
                <c:pt idx="4">
                  <c:v>1207.3399999999999</c:v>
                </c:pt>
              </c:numCache>
            </c:numRef>
          </c:val>
          <c:extLst>
            <c:ext xmlns:c16="http://schemas.microsoft.com/office/drawing/2014/chart" uri="{C3380CC4-5D6E-409C-BE32-E72D297353CC}">
              <c16:uniqueId val="{00000000-D35D-4236-AA62-44E12FC303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35D-4236-AA62-44E12FC303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25.96</c:v>
                </c:pt>
                <c:pt idx="1">
                  <c:v>24.05</c:v>
                </c:pt>
                <c:pt idx="2">
                  <c:v>21.8</c:v>
                </c:pt>
                <c:pt idx="3">
                  <c:v>20.059999999999999</c:v>
                </c:pt>
                <c:pt idx="4">
                  <c:v>17.75</c:v>
                </c:pt>
              </c:numCache>
            </c:numRef>
          </c:val>
          <c:extLst>
            <c:ext xmlns:c16="http://schemas.microsoft.com/office/drawing/2014/chart" uri="{C3380CC4-5D6E-409C-BE32-E72D297353CC}">
              <c16:uniqueId val="{00000000-C4AE-4947-837C-BEDAE53542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4AE-4947-837C-BEDAE53542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109.33</c:v>
                </c:pt>
                <c:pt idx="1">
                  <c:v>101.08</c:v>
                </c:pt>
                <c:pt idx="2">
                  <c:v>100.63</c:v>
                </c:pt>
                <c:pt idx="3">
                  <c:v>102.79</c:v>
                </c:pt>
                <c:pt idx="4">
                  <c:v>106</c:v>
                </c:pt>
              </c:numCache>
            </c:numRef>
          </c:val>
          <c:extLst>
            <c:ext xmlns:c16="http://schemas.microsoft.com/office/drawing/2014/chart" uri="{C3380CC4-5D6E-409C-BE32-E72D297353CC}">
              <c16:uniqueId val="{00000000-C852-401E-95EB-1D76A26AA6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852-401E-95EB-1D76A26AA6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177.42</c:v>
                </c:pt>
                <c:pt idx="1">
                  <c:v>191.54</c:v>
                </c:pt>
                <c:pt idx="2">
                  <c:v>193.42</c:v>
                </c:pt>
                <c:pt idx="3">
                  <c:v>180.35</c:v>
                </c:pt>
                <c:pt idx="4">
                  <c:v>179.65</c:v>
                </c:pt>
              </c:numCache>
            </c:numRef>
          </c:val>
          <c:extLst>
            <c:ext xmlns:c16="http://schemas.microsoft.com/office/drawing/2014/chart" uri="{C3380CC4-5D6E-409C-BE32-E72D297353CC}">
              <c16:uniqueId val="{00000000-82E1-4C9C-A0FA-49542E7C21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82E1-4C9C-A0FA-49542E7C21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沖縄県　北中城村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17892</v>
      </c>
      <c r="AM8" s="66"/>
      <c r="AN8" s="66"/>
      <c r="AO8" s="66"/>
      <c r="AP8" s="66"/>
      <c r="AQ8" s="66"/>
      <c r="AR8" s="66"/>
      <c r="AS8" s="66"/>
      <c r="AT8" s="37">
        <f>データ!$S$6</f>
        <v>11.54</v>
      </c>
      <c r="AU8" s="38"/>
      <c r="AV8" s="38"/>
      <c r="AW8" s="38"/>
      <c r="AX8" s="38"/>
      <c r="AY8" s="38"/>
      <c r="AZ8" s="38"/>
      <c r="BA8" s="38"/>
      <c r="BB8" s="55">
        <f>データ!$T$6</f>
        <v>1550.43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94.39</v>
      </c>
      <c r="J10" s="38"/>
      <c r="K10" s="38"/>
      <c r="L10" s="38"/>
      <c r="M10" s="38"/>
      <c r="N10" s="38"/>
      <c r="O10" s="65"/>
      <c r="P10" s="55">
        <f>データ!$P$6</f>
        <v>100</v>
      </c>
      <c r="Q10" s="55"/>
      <c r="R10" s="55"/>
      <c r="S10" s="55"/>
      <c r="T10" s="55"/>
      <c r="U10" s="55"/>
      <c r="V10" s="55"/>
      <c r="W10" s="66">
        <f>データ!$Q$6</f>
        <v>3201</v>
      </c>
      <c r="X10" s="66"/>
      <c r="Y10" s="66"/>
      <c r="Z10" s="66"/>
      <c r="AA10" s="66"/>
      <c r="AB10" s="66"/>
      <c r="AC10" s="66"/>
      <c r="AD10" s="2"/>
      <c r="AE10" s="2"/>
      <c r="AF10" s="2"/>
      <c r="AG10" s="2"/>
      <c r="AH10" s="2"/>
      <c r="AI10" s="2"/>
      <c r="AJ10" s="2"/>
      <c r="AK10" s="2"/>
      <c r="AL10" s="66">
        <f>データ!$U$6</f>
        <v>17865</v>
      </c>
      <c r="AM10" s="66"/>
      <c r="AN10" s="66"/>
      <c r="AO10" s="66"/>
      <c r="AP10" s="66"/>
      <c r="AQ10" s="66"/>
      <c r="AR10" s="66"/>
      <c r="AS10" s="66"/>
      <c r="AT10" s="37">
        <f>データ!$V$6</f>
        <v>11.54</v>
      </c>
      <c r="AU10" s="38"/>
      <c r="AV10" s="38"/>
      <c r="AW10" s="38"/>
      <c r="AX10" s="38"/>
      <c r="AY10" s="38"/>
      <c r="AZ10" s="38"/>
      <c r="BA10" s="38"/>
      <c r="BB10" s="55">
        <f>データ!$W$6</f>
        <v>1548.09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1l5v1eHF4fNk6/lpmhR2fj6XNWKHgPy6D+qKLEr3zWqm+yMvoAG9Y7LyFkOSHAeknEkfb7LOxDkruE9Csby7g==" saltValue="mQ6/rHCxE0dsFC00/tpr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473278</v>
      </c>
      <c r="D6" s="20">
        <f t="shared" si="3"/>
        <v>46</v>
      </c>
      <c r="E6" s="20">
        <f t="shared" si="3"/>
        <v>1</v>
      </c>
      <c r="F6" s="20">
        <f t="shared" si="3"/>
        <v>0</v>
      </c>
      <c r="G6" s="20">
        <f t="shared" si="3"/>
        <v>1</v>
      </c>
      <c r="H6" s="20" t="str">
        <f t="shared" si="3"/>
        <v>沖縄県　北中城村</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94.39</v>
      </c>
      <c r="P6" s="21">
        <f t="shared" si="3"/>
        <v>100</v>
      </c>
      <c r="Q6" s="21">
        <f t="shared" si="3"/>
        <v>3201</v>
      </c>
      <c r="R6" s="21">
        <f t="shared" si="3"/>
        <v>17892</v>
      </c>
      <c r="S6" s="21">
        <f t="shared" si="3"/>
        <v>11.54</v>
      </c>
      <c r="T6" s="21">
        <f t="shared" si="3"/>
        <v>1550.43</v>
      </c>
      <c r="U6" s="21">
        <f t="shared" si="3"/>
        <v>17865</v>
      </c>
      <c r="V6" s="21">
        <f t="shared" si="3"/>
        <v>11.54</v>
      </c>
      <c r="W6" s="21">
        <f t="shared" si="3"/>
        <v>1548.09</v>
      </c>
      <c r="X6" s="22">
        <f>IF(X7="",NA(),X7)</f>
        <v>112.27</v>
      </c>
      <c r="Y6" s="22">
        <f t="shared" ref="Y6:AG6" si="4">IF(Y7="",NA(),Y7)</f>
        <v>104.4</v>
      </c>
      <c r="Z6" s="22">
        <f t="shared" si="4"/>
        <v>104.05</v>
      </c>
      <c r="AA6" s="22">
        <f t="shared" si="4"/>
        <v>113.22</v>
      </c>
      <c r="AB6" s="22">
        <f t="shared" si="4"/>
        <v>110.76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1453.1</v>
      </c>
      <c r="AU6" s="22">
        <f t="shared" ref="AU6:BC6" si="6">IF(AU7="",NA(),AU7)</f>
        <v>911.56</v>
      </c>
      <c r="AV6" s="22">
        <f t="shared" si="6"/>
        <v>844.46</v>
      </c>
      <c r="AW6" s="22">
        <f t="shared" si="6"/>
        <v>1252.08</v>
      </c>
      <c r="AX6" s="22">
        <f t="shared" si="6"/>
        <v>1207.3399999999999</v>
      </c>
      <c r="AY6" s="22">
        <f t="shared" si="6"/>
        <v>359.47</v>
      </c>
      <c r="AZ6" s="22">
        <f t="shared" si="6"/>
        <v>369.69</v>
      </c>
      <c r="BA6" s="22">
        <f t="shared" si="6"/>
        <v>379.08</v>
      </c>
      <c r="BB6" s="22">
        <f t="shared" si="6"/>
        <v>367.55</v>
      </c>
      <c r="BC6" s="22">
        <f t="shared" si="6"/>
        <v>378.56</v>
      </c>
      <c r="BD6" s="21" t="str">
        <f>IF(BD7="","",IF(BD7="-","【-】","【"&amp;SUBSTITUTE(TEXT(BD7,"#,##0.00"),"-","△")&amp;"】"))</f>
        <v>【261.51】</v>
      </c>
      <c r="BE6" s="22">
        <f>IF(BE7="",NA(),BE7)</f>
        <v>25.96</v>
      </c>
      <c r="BF6" s="22">
        <f t="shared" ref="BF6:BN6" si="7">IF(BF7="",NA(),BF7)</f>
        <v>24.05</v>
      </c>
      <c r="BG6" s="22">
        <f t="shared" si="7"/>
        <v>21.8</v>
      </c>
      <c r="BH6" s="22">
        <f t="shared" si="7"/>
        <v>20.059999999999999</v>
      </c>
      <c r="BI6" s="22">
        <f t="shared" si="7"/>
        <v>17.75</v>
      </c>
      <c r="BJ6" s="22">
        <f t="shared" si="7"/>
        <v>401.79</v>
      </c>
      <c r="BK6" s="22">
        <f t="shared" si="7"/>
        <v>402.99</v>
      </c>
      <c r="BL6" s="22">
        <f t="shared" si="7"/>
        <v>398.98</v>
      </c>
      <c r="BM6" s="22">
        <f t="shared" si="7"/>
        <v>418.68</v>
      </c>
      <c r="BN6" s="22">
        <f t="shared" si="7"/>
        <v>395.68</v>
      </c>
      <c r="BO6" s="21" t="str">
        <f>IF(BO7="","",IF(BO7="-","【-】","【"&amp;SUBSTITUTE(TEXT(BO7,"#,##0.00"),"-","△")&amp;"】"))</f>
        <v>【265.16】</v>
      </c>
      <c r="BP6" s="22">
        <f>IF(BP7="",NA(),BP7)</f>
        <v>109.33</v>
      </c>
      <c r="BQ6" s="22">
        <f t="shared" ref="BQ6:BY6" si="8">IF(BQ7="",NA(),BQ7)</f>
        <v>101.08</v>
      </c>
      <c r="BR6" s="22">
        <f t="shared" si="8"/>
        <v>100.63</v>
      </c>
      <c r="BS6" s="22">
        <f t="shared" si="8"/>
        <v>102.79</v>
      </c>
      <c r="BT6" s="22">
        <f t="shared" si="8"/>
        <v>106</v>
      </c>
      <c r="BU6" s="22">
        <f t="shared" si="8"/>
        <v>100.12</v>
      </c>
      <c r="BV6" s="22">
        <f t="shared" si="8"/>
        <v>98.66</v>
      </c>
      <c r="BW6" s="22">
        <f t="shared" si="8"/>
        <v>98.64</v>
      </c>
      <c r="BX6" s="22">
        <f t="shared" si="8"/>
        <v>94.78</v>
      </c>
      <c r="BY6" s="22">
        <f t="shared" si="8"/>
        <v>97.59</v>
      </c>
      <c r="BZ6" s="21" t="str">
        <f>IF(BZ7="","",IF(BZ7="-","【-】","【"&amp;SUBSTITUTE(TEXT(BZ7,"#,##0.00"),"-","△")&amp;"】"))</f>
        <v>【102.35】</v>
      </c>
      <c r="CA6" s="22">
        <f>IF(CA7="",NA(),CA7)</f>
        <v>177.42</v>
      </c>
      <c r="CB6" s="22">
        <f t="shared" ref="CB6:CJ6" si="9">IF(CB7="",NA(),CB7)</f>
        <v>191.54</v>
      </c>
      <c r="CC6" s="22">
        <f t="shared" si="9"/>
        <v>193.42</v>
      </c>
      <c r="CD6" s="22">
        <f t="shared" si="9"/>
        <v>180.35</v>
      </c>
      <c r="CE6" s="22">
        <f t="shared" si="9"/>
        <v>179.65</v>
      </c>
      <c r="CF6" s="22">
        <f t="shared" si="9"/>
        <v>174.97</v>
      </c>
      <c r="CG6" s="22">
        <f t="shared" si="9"/>
        <v>178.59</v>
      </c>
      <c r="CH6" s="22">
        <f t="shared" si="9"/>
        <v>178.92</v>
      </c>
      <c r="CI6" s="22">
        <f t="shared" si="9"/>
        <v>181.3</v>
      </c>
      <c r="CJ6" s="22">
        <f t="shared" si="9"/>
        <v>181.71</v>
      </c>
      <c r="CK6" s="21" t="str">
        <f>IF(CK7="","",IF(CK7="-","【-】","【"&amp;SUBSTITUTE(TEXT(CK7,"#,##0.00"),"-","△")&amp;"】"))</f>
        <v>【167.74】</v>
      </c>
      <c r="CL6" s="22">
        <f>IF(CL7="",NA(),CL7)</f>
        <v>68.86</v>
      </c>
      <c r="CM6" s="22">
        <f t="shared" ref="CM6:CU6" si="10">IF(CM7="",NA(),CM7)</f>
        <v>69.430000000000007</v>
      </c>
      <c r="CN6" s="22">
        <f t="shared" si="10"/>
        <v>70.09</v>
      </c>
      <c r="CO6" s="22">
        <f t="shared" si="10"/>
        <v>71.02</v>
      </c>
      <c r="CP6" s="22">
        <f t="shared" si="10"/>
        <v>70.34</v>
      </c>
      <c r="CQ6" s="22">
        <f t="shared" si="10"/>
        <v>55.63</v>
      </c>
      <c r="CR6" s="22">
        <f t="shared" si="10"/>
        <v>55.03</v>
      </c>
      <c r="CS6" s="22">
        <f t="shared" si="10"/>
        <v>55.14</v>
      </c>
      <c r="CT6" s="22">
        <f t="shared" si="10"/>
        <v>55.89</v>
      </c>
      <c r="CU6" s="22">
        <f t="shared" si="10"/>
        <v>55.72</v>
      </c>
      <c r="CV6" s="21" t="str">
        <f>IF(CV7="","",IF(CV7="-","【-】","【"&amp;SUBSTITUTE(TEXT(CV7,"#,##0.00"),"-","△")&amp;"】"))</f>
        <v>【60.29】</v>
      </c>
      <c r="CW6" s="22">
        <f>IF(CW7="",NA(),CW7)</f>
        <v>95.09</v>
      </c>
      <c r="CX6" s="22">
        <f t="shared" ref="CX6:DF6" si="11">IF(CX7="",NA(),CX7)</f>
        <v>94.64</v>
      </c>
      <c r="CY6" s="22">
        <f t="shared" si="11"/>
        <v>93.51</v>
      </c>
      <c r="CZ6" s="22">
        <f t="shared" si="11"/>
        <v>93.97</v>
      </c>
      <c r="DA6" s="22">
        <f t="shared" si="11"/>
        <v>95.08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52.31</v>
      </c>
      <c r="DI6" s="22">
        <f t="shared" ref="DI6:DQ6" si="12">IF(DI7="",NA(),DI7)</f>
        <v>52.65</v>
      </c>
      <c r="DJ6" s="22">
        <f t="shared" si="12"/>
        <v>53.8</v>
      </c>
      <c r="DK6" s="22">
        <f t="shared" si="12"/>
        <v>55.43</v>
      </c>
      <c r="DL6" s="22">
        <f t="shared" si="12"/>
        <v>56.59</v>
      </c>
      <c r="DM6" s="22">
        <f t="shared" si="12"/>
        <v>48.05</v>
      </c>
      <c r="DN6" s="22">
        <f t="shared" si="12"/>
        <v>48.87</v>
      </c>
      <c r="DO6" s="22">
        <f t="shared" si="12"/>
        <v>49.92</v>
      </c>
      <c r="DP6" s="22">
        <f t="shared" si="12"/>
        <v>50.63</v>
      </c>
      <c r="DQ6" s="22">
        <f t="shared" si="12"/>
        <v>51.29</v>
      </c>
      <c r="DR6" s="21" t="str">
        <f>IF(DR7="","",IF(DR7="-","【-】","【"&amp;SUBSTITUTE(TEXT(DR7,"#,##0.00"),"-","△")&amp;"】"))</f>
        <v>【50.88】</v>
      </c>
      <c r="DS6" s="22">
        <f>IF(DS7="",NA(),DS7)</f>
        <v>0.28000000000000003</v>
      </c>
      <c r="DT6" s="22">
        <f t="shared" ref="DT6:EB6" si="13">IF(DT7="",NA(),DT7)</f>
        <v>1.01</v>
      </c>
      <c r="DU6" s="22">
        <f t="shared" si="13"/>
        <v>1.01</v>
      </c>
      <c r="DV6" s="22">
        <f t="shared" si="13"/>
        <v>0.62</v>
      </c>
      <c r="DW6" s="22">
        <f t="shared" si="13"/>
        <v>0.61</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2.95</v>
      </c>
      <c r="EF6" s="22">
        <f t="shared" si="14"/>
        <v>0.31</v>
      </c>
      <c r="EG6" s="22">
        <f t="shared" si="14"/>
        <v>0.39</v>
      </c>
      <c r="EH6" s="22">
        <f t="shared" si="14"/>
        <v>0.28999999999999998</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473278</v>
      </c>
      <c r="D7" s="24">
        <v>46</v>
      </c>
      <c r="E7" s="24">
        <v>1</v>
      </c>
      <c r="F7" s="24">
        <v>0</v>
      </c>
      <c r="G7" s="24">
        <v>1</v>
      </c>
      <c r="H7" s="24" t="s">
        <v>93</v>
      </c>
      <c r="I7" s="24" t="s">
        <v>94</v>
      </c>
      <c r="J7" s="24" t="s">
        <v>95</v>
      </c>
      <c r="K7" s="24" t="s">
        <v>96</v>
      </c>
      <c r="L7" s="24" t="s">
        <v>97</v>
      </c>
      <c r="M7" s="24" t="s">
        <v>98</v>
      </c>
      <c r="N7" s="25" t="s">
        <v>99</v>
      </c>
      <c r="O7" s="25">
        <v>94.39</v>
      </c>
      <c r="P7" s="25">
        <v>100</v>
      </c>
      <c r="Q7" s="25">
        <v>3201</v>
      </c>
      <c r="R7" s="25">
        <v>17892</v>
      </c>
      <c r="S7" s="25">
        <v>11.54</v>
      </c>
      <c r="T7" s="25">
        <v>1550.43</v>
      </c>
      <c r="U7" s="25">
        <v>17865</v>
      </c>
      <c r="V7" s="25">
        <v>11.54</v>
      </c>
      <c r="W7" s="25">
        <v>1548.09</v>
      </c>
      <c r="X7" s="25">
        <v>112.27</v>
      </c>
      <c r="Y7" s="25">
        <v>104.4</v>
      </c>
      <c r="Z7" s="25">
        <v>104.05</v>
      </c>
      <c r="AA7" s="25">
        <v>113.22</v>
      </c>
      <c r="AB7" s="25">
        <v>110.76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1453.1</v>
      </c>
      <c r="AU7" s="25">
        <v>911.56</v>
      </c>
      <c r="AV7" s="25">
        <v>844.46</v>
      </c>
      <c r="AW7" s="25">
        <v>1252.08</v>
      </c>
      <c r="AX7" s="25">
        <v>1207.3399999999999</v>
      </c>
      <c r="AY7" s="25">
        <v>359.47</v>
      </c>
      <c r="AZ7" s="25">
        <v>369.69</v>
      </c>
      <c r="BA7" s="25">
        <v>379.08</v>
      </c>
      <c r="BB7" s="25">
        <v>367.55</v>
      </c>
      <c r="BC7" s="25">
        <v>378.56</v>
      </c>
      <c r="BD7" s="25">
        <v>261.51</v>
      </c>
      <c r="BE7" s="25">
        <v>25.96</v>
      </c>
      <c r="BF7" s="25">
        <v>24.05</v>
      </c>
      <c r="BG7" s="25">
        <v>21.8</v>
      </c>
      <c r="BH7" s="25">
        <v>20.059999999999999</v>
      </c>
      <c r="BI7" s="25">
        <v>17.75</v>
      </c>
      <c r="BJ7" s="25">
        <v>401.79</v>
      </c>
      <c r="BK7" s="25">
        <v>402.99</v>
      </c>
      <c r="BL7" s="25">
        <v>398.98</v>
      </c>
      <c r="BM7" s="25">
        <v>418.68</v>
      </c>
      <c r="BN7" s="25">
        <v>395.68</v>
      </c>
      <c r="BO7" s="25">
        <v>265.16000000000003</v>
      </c>
      <c r="BP7" s="25">
        <v>109.33</v>
      </c>
      <c r="BQ7" s="25">
        <v>101.08</v>
      </c>
      <c r="BR7" s="25">
        <v>100.63</v>
      </c>
      <c r="BS7" s="25">
        <v>102.79</v>
      </c>
      <c r="BT7" s="25">
        <v>106</v>
      </c>
      <c r="BU7" s="25">
        <v>100.12</v>
      </c>
      <c r="BV7" s="25">
        <v>98.66</v>
      </c>
      <c r="BW7" s="25">
        <v>98.64</v>
      </c>
      <c r="BX7" s="25">
        <v>94.78</v>
      </c>
      <c r="BY7" s="25">
        <v>97.59</v>
      </c>
      <c r="BZ7" s="25">
        <v>102.35</v>
      </c>
      <c r="CA7" s="25">
        <v>177.42</v>
      </c>
      <c r="CB7" s="25">
        <v>191.54</v>
      </c>
      <c r="CC7" s="25">
        <v>193.42</v>
      </c>
      <c r="CD7" s="25">
        <v>180.35</v>
      </c>
      <c r="CE7" s="25">
        <v>179.65</v>
      </c>
      <c r="CF7" s="25">
        <v>174.97</v>
      </c>
      <c r="CG7" s="25">
        <v>178.59</v>
      </c>
      <c r="CH7" s="25">
        <v>178.92</v>
      </c>
      <c r="CI7" s="25">
        <v>181.3</v>
      </c>
      <c r="CJ7" s="25">
        <v>181.71</v>
      </c>
      <c r="CK7" s="25">
        <v>167.74</v>
      </c>
      <c r="CL7" s="25">
        <v>68.86</v>
      </c>
      <c r="CM7" s="25">
        <v>69.430000000000007</v>
      </c>
      <c r="CN7" s="25">
        <v>70.09</v>
      </c>
      <c r="CO7" s="25">
        <v>71.02</v>
      </c>
      <c r="CP7" s="25">
        <v>70.34</v>
      </c>
      <c r="CQ7" s="25">
        <v>55.63</v>
      </c>
      <c r="CR7" s="25">
        <v>55.03</v>
      </c>
      <c r="CS7" s="25">
        <v>55.14</v>
      </c>
      <c r="CT7" s="25">
        <v>55.89</v>
      </c>
      <c r="CU7" s="25">
        <v>55.72</v>
      </c>
      <c r="CV7" s="25">
        <v>60.29</v>
      </c>
      <c r="CW7" s="25">
        <v>95.09</v>
      </c>
      <c r="CX7" s="25">
        <v>94.64</v>
      </c>
      <c r="CY7" s="25">
        <v>93.51</v>
      </c>
      <c r="CZ7" s="25">
        <v>93.97</v>
      </c>
      <c r="DA7" s="25">
        <v>95.08</v>
      </c>
      <c r="DB7" s="25">
        <v>82.04</v>
      </c>
      <c r="DC7" s="25">
        <v>81.900000000000006</v>
      </c>
      <c r="DD7" s="25">
        <v>81.39</v>
      </c>
      <c r="DE7" s="25">
        <v>81.27</v>
      </c>
      <c r="DF7" s="25">
        <v>81.260000000000005</v>
      </c>
      <c r="DG7" s="25">
        <v>90.12</v>
      </c>
      <c r="DH7" s="25">
        <v>52.31</v>
      </c>
      <c r="DI7" s="25">
        <v>52.65</v>
      </c>
      <c r="DJ7" s="25">
        <v>53.8</v>
      </c>
      <c r="DK7" s="25">
        <v>55.43</v>
      </c>
      <c r="DL7" s="25">
        <v>56.59</v>
      </c>
      <c r="DM7" s="25">
        <v>48.05</v>
      </c>
      <c r="DN7" s="25">
        <v>48.87</v>
      </c>
      <c r="DO7" s="25">
        <v>49.92</v>
      </c>
      <c r="DP7" s="25">
        <v>50.63</v>
      </c>
      <c r="DQ7" s="25">
        <v>51.29</v>
      </c>
      <c r="DR7" s="25">
        <v>50.88</v>
      </c>
      <c r="DS7" s="25">
        <v>0.28000000000000003</v>
      </c>
      <c r="DT7" s="25">
        <v>1.01</v>
      </c>
      <c r="DU7" s="25">
        <v>1.01</v>
      </c>
      <c r="DV7" s="25">
        <v>0.62</v>
      </c>
      <c r="DW7" s="25">
        <v>0.61</v>
      </c>
      <c r="DX7" s="25">
        <v>13.39</v>
      </c>
      <c r="DY7" s="25">
        <v>14.85</v>
      </c>
      <c r="DZ7" s="25">
        <v>16.88</v>
      </c>
      <c r="EA7" s="25">
        <v>18.28</v>
      </c>
      <c r="EB7" s="25">
        <v>19.61</v>
      </c>
      <c r="EC7" s="25">
        <v>22.3</v>
      </c>
      <c r="ED7" s="25">
        <v>0</v>
      </c>
      <c r="EE7" s="25">
        <v>2.95</v>
      </c>
      <c r="EF7" s="25">
        <v>0.31</v>
      </c>
      <c r="EG7" s="25">
        <v>0.39</v>
      </c>
      <c r="EH7" s="25">
        <v>0.28999999999999998</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KNG0212</cp:lastModifiedBy>
  <cp:lastPrinted>2023-01-13T06:24:01Z</cp:lastPrinted>
  <dcterms:created xsi:type="dcterms:W3CDTF">2022-12-01T01:07:37Z</dcterms:created>
  <dcterms:modified xsi:type="dcterms:W3CDTF">2023-01-13T06:24:56Z</dcterms:modified>
  <cp:category/>
</cp:coreProperties>
</file>