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172.16.200.34\共有フォルダ\上下水道課\05　下水道係\下水道\★維持管理業務\♦調査回答文書\R7年度\県市町村課\【1.27〆】経営比較分析\提出\"/>
    </mc:Choice>
  </mc:AlternateContent>
  <xr:revisionPtr revIDLastSave="0" documentId="13_ncr:1_{F5828AAB-6844-4AC7-A3D5-BD1FF449A2A3}" xr6:coauthVersionLast="47" xr6:coauthVersionMax="47" xr10:uidLastSave="{00000000-0000-0000-0000-000000000000}"/>
  <workbookProtection workbookAlgorithmName="SHA-512" workbookHashValue="GMbp1eUJPoyOlYorZCa60i6VSngrEg9Q2dP80hKB1BypaFWVEhO+ScOIZhjRO83pwyn31p+neNLRk7WnHbMakQ==" workbookSaltValue="O4BlKThAk4ABpKPDqSmtIw==" workbookSpinCount="100000" lockStructure="1"/>
  <bookViews>
    <workbookView xWindow="-120" yWindow="-120" windowWidth="20730" windowHeight="11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V6" i="5"/>
  <c r="AL10" i="4" s="1"/>
  <c r="U6" i="5"/>
  <c r="BB8" i="4" s="1"/>
  <c r="T6" i="5"/>
  <c r="S6" i="5"/>
  <c r="AL8" i="4" s="1"/>
  <c r="R6" i="5"/>
  <c r="AD10" i="4" s="1"/>
  <c r="Q6" i="5"/>
  <c r="W10" i="4" s="1"/>
  <c r="P6" i="5"/>
  <c r="P10" i="4" s="1"/>
  <c r="O6" i="5"/>
  <c r="I10" i="4" s="1"/>
  <c r="N6" i="5"/>
  <c r="B10" i="4" s="1"/>
  <c r="M6" i="5"/>
  <c r="AD8" i="4" s="1"/>
  <c r="L6" i="5"/>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I85" i="4"/>
  <c r="H85" i="4"/>
  <c r="AT10" i="4"/>
  <c r="AT8" i="4"/>
  <c r="W8" i="4"/>
  <c r="P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<sst xmlns="http://schemas.openxmlformats.org/spreadsheetml/2006/main" count="236" uniqueCount="115">
  <si>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</si>
  <si>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</si>
  <si>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</si>
  <si>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</si>
  <si>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</si>
  <si>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</si>
  <si>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</si>
  <si>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</si>
  <si>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</si>
  <si>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</si>
  <si>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</si>
  <si>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</si>
  <si>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</si>
  <si>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</si>
  <si>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</si>
  <si>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</si>
  <si>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</si>
  <si>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</si>
  <si>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</si>
  <si>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</si>
  <si>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</si>
  <si>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</si>
  <si>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</si>
  <si>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</si>
  <si>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</si>
  <si>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</si>
  <si>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</si>
  <si>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</si>
  <si>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</si>
  <si>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</si>
  <si>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</si>
  <si>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</si>
  <si>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</si>
  <si>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</si>
  <si>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</si>
  <si>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</si>
  <si>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</si>
  <si>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</si>
  <si>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</si>
  <si>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</si>
  <si>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</si>
  <si>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</si>
  <si>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</si>
  <si>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</si>
  <si>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</si>
  <si>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</si>
  <si>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</si>
  <si>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</si>
  <si>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</si>
  <si>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</si>
  <si>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</si>
  <si>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</si>
  <si>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</si>
  <si>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</si>
  <si>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</si>
  <si>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</si>
  <si>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</si>
  <si>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</si>
  <si>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</si>
  <si>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</si>
  <si>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</si>
  <si>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</si>
  <si>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</si>
  <si>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</si>
  <si>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</si>
  <si>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</si>
  <si>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</si>
  <si>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</si>
  <si>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</si>
  <si>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</si>
  <si>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</si>
  <si>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</si>
  <si>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</si>
  <si>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</si>
  <si>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</si>
  <si>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</si>
  <si>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</si>
  <si>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</si>
  <si>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</si>
  <si>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</si>
  <si>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</si>
  <si>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</si>
  <si>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</si>
  <si>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</si>
  <si>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</si>
  <si>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</si>
  <si>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</si>
  <si>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</si>
  <si>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</si>
  <si>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</si>
  <si>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</si>
  <si>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</si>
  <si>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</si>
  <si>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</si>
  <si>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</si>
  <si>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</si>
  <si>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沖縄県　北中城村</t>
  </si>
  <si>
    <t>法適用</t>
  </si>
  <si>
    <t>下水道事業</t>
  </si>
  <si>
    <t>公共下水道</t>
  </si>
  <si>
    <t>Cc2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</si>
  <si>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</si>
  <si>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</si>
  <si>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</si>
  <si>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</si>
  <si>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</si>
  <si>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</si>
  <si>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</si>
  <si>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</si>
  <si>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</si>
  <si>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</si>
  <si>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</si>
  <si>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①有形固定資産減価償却率：全国及び類似団体平均値を下回っており、良好な状態を示している。
②管渠老朽化率 ③管渠改善率：供用開始して27年経っているが、耐用年数を超える管渠が無いため、当該値は0となっている。
しかし、今後の老朽化に備えるため、ストックマネジメント計画を策定し、事業の計画・運営に取り組む必要がある。</t>
    <phoneticPr fontId="4"/>
  </si>
  <si>
    <t>本村の下水道事業は、総収益における一般会計からの繰入金の割合が毎年40％前後で推移しており、繰入金に依存した経営となっている。
　下水道普及率は65.35％と低く、整備にかける投資がこれから増加していくことから、資金繰りに注意し、収支バランスをとりながら財政運営を行う必要がある。
　今後は、令和7年度に下水道使用料改定を行い中長期の経営改善に努めるとともに、下水道整備率の向上、水洗化率向上のための普及啓蒙活動の強化、必要な事業の取捨選択など、健全な財政運営のために可能な取り組みを実施していく。</t>
    <rPh sb="155" eb="158">
      <t>シヨウリョウ</t>
    </rPh>
    <rPh sb="161" eb="162">
      <t>オコナ</t>
    </rPh>
    <rPh sb="172" eb="173">
      <t>ツト</t>
    </rPh>
    <phoneticPr fontId="4"/>
  </si>
  <si>
    <t>本村においては、令和2年度より地方公営企業法の一部を適用し地方公営企業会計へ移行した。
①経常収支比率：単年度収支は100％を超え黒字となっており、全国及び類似団体平均値並みの結果となったが、今後赤字にならないよう継続して下水道接続等収入増や維持管理費削減に取り組む必要がある。
②累積欠損金比率：0％で健全値である。
③流動比率：100％を上回り、前年度より約6％増加しているが、一般会計繰入金に依存している状況にあるため、独自財源確保の必要がある。
④企業債残高対事業規模比率：全国及び類似団体平均値を大きく上回っている。未普及解消のための整備が途上であり、整備にかける投資が今後も継続すること、汚水整備に加え雨水整備も入っていることから、企業債残高は今後も上昇していくものと見込まれる。
⑤経費回収率：前年度より約2％増加したが、100％を下回っており、全国及び類似団体平均値を下回っている。汚水処理に係る費用が下水道使用料等で賄えていないため、水洗化率向上に取り組む必要がある。また、使用料改定の検討を進めている所である。
⑥汚水処理原価：全国及び類似団体平均値と比べ低い状況となっている。
⑦施設利用率：処理場を有していないため0となっている。
⑧水洗化率：全国及び類似団体平均値を下回っている。今後も引き続き、未接続世帯訪問等を行い、普及促進を進めていく必要がある。</t>
    <rPh sb="89" eb="91">
      <t>ケッカ</t>
    </rPh>
    <rPh sb="186" eb="188">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</si>
</sst>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7E3-4DE5-BD98-5A89E1235A03}"/>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1.65</c:v>
                </c:pt>
                <c:pt idx="1">
                  <c:v>0.14000000000000001</c:v>
                </c:pt>
                <c:pt idx="2">
                  <c:v>0.08</c:v>
                </c:pt>
                <c:pt idx="3">
                  <c:v>0.57999999999999996</c:v>
                </c:pt>
                <c:pt idx="4">
                  <c:v>0.09</c:v>
                </c:pt>
              </c:numCache>
            </c:numRef>
          </c:val>
          <c:smooth val="0"/>
          <c:extLst>
            <c:ext xmlns:c16="http://schemas.microsoft.com/office/drawing/2014/chart" uri="{C3380CC4-5D6E-409C-BE32-E72D297353CC}">
              <c16:uniqueId val="{00000001-77E3-4DE5-BD98-5A89E1235A03}"/>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56B-4851-926F-1C6DBFB47A2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50.53</c:v>
                </c:pt>
                <c:pt idx="1">
                  <c:v>51.42</c:v>
                </c:pt>
                <c:pt idx="2">
                  <c:v>48.95</c:v>
                </c:pt>
                <c:pt idx="3">
                  <c:v>49.28</c:v>
                </c:pt>
                <c:pt idx="4">
                  <c:v>50.62</c:v>
                </c:pt>
              </c:numCache>
            </c:numRef>
          </c:val>
          <c:smooth val="0"/>
          <c:extLst>
            <c:ext xmlns:c16="http://schemas.microsoft.com/office/drawing/2014/chart" uri="{C3380CC4-5D6E-409C-BE32-E72D297353CC}">
              <c16:uniqueId val="{00000001-956B-4851-926F-1C6DBFB47A2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69.709999999999994</c:v>
                </c:pt>
                <c:pt idx="1">
                  <c:v>71.72</c:v>
                </c:pt>
                <c:pt idx="2">
                  <c:v>70.89</c:v>
                </c:pt>
                <c:pt idx="3">
                  <c:v>74.62</c:v>
                </c:pt>
                <c:pt idx="4">
                  <c:v>74.47</c:v>
                </c:pt>
              </c:numCache>
            </c:numRef>
          </c:val>
          <c:extLst>
            <c:ext xmlns:c16="http://schemas.microsoft.com/office/drawing/2014/chart" uri="{C3380CC4-5D6E-409C-BE32-E72D297353CC}">
              <c16:uniqueId val="{00000000-1686-4203-8722-C71AA97A4E0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82.08</c:v>
                </c:pt>
                <c:pt idx="1">
                  <c:v>81.34</c:v>
                </c:pt>
                <c:pt idx="2">
                  <c:v>81.14</c:v>
                </c:pt>
                <c:pt idx="3">
                  <c:v>79.7</c:v>
                </c:pt>
                <c:pt idx="4">
                  <c:v>79</c:v>
                </c:pt>
              </c:numCache>
            </c:numRef>
          </c:val>
          <c:smooth val="0"/>
          <c:extLst>
            <c:ext xmlns:c16="http://schemas.microsoft.com/office/drawing/2014/chart" uri="{C3380CC4-5D6E-409C-BE32-E72D297353CC}">
              <c16:uniqueId val="{00000001-1686-4203-8722-C71AA97A4E0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114.54</c:v>
                </c:pt>
                <c:pt idx="1">
                  <c:v>107.11</c:v>
                </c:pt>
                <c:pt idx="2">
                  <c:v>110.41</c:v>
                </c:pt>
                <c:pt idx="3">
                  <c:v>110.55</c:v>
                </c:pt>
                <c:pt idx="4">
                  <c:v>107.03</c:v>
                </c:pt>
              </c:numCache>
            </c:numRef>
          </c:val>
          <c:extLst>
            <c:ext xmlns:c16="http://schemas.microsoft.com/office/drawing/2014/chart" uri="{C3380CC4-5D6E-409C-BE32-E72D297353CC}">
              <c16:uniqueId val="{00000000-2F91-47D7-BC43-821EAB5E21D3}"/>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107.21</c:v>
                </c:pt>
                <c:pt idx="1">
                  <c:v>107.08</c:v>
                </c:pt>
                <c:pt idx="2">
                  <c:v>106.08</c:v>
                </c:pt>
                <c:pt idx="3">
                  <c:v>106.87</c:v>
                </c:pt>
                <c:pt idx="4">
                  <c:v>106.45</c:v>
                </c:pt>
              </c:numCache>
            </c:numRef>
          </c:val>
          <c:smooth val="0"/>
          <c:extLst>
            <c:ext xmlns:c16="http://schemas.microsoft.com/office/drawing/2014/chart" uri="{C3380CC4-5D6E-409C-BE32-E72D297353CC}">
              <c16:uniqueId val="{00000001-2F91-47D7-BC43-821EAB5E21D3}"/>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2.5299999999999998</c:v>
                </c:pt>
                <c:pt idx="1">
                  <c:v>5.12</c:v>
                </c:pt>
                <c:pt idx="2">
                  <c:v>7.64</c:v>
                </c:pt>
                <c:pt idx="3">
                  <c:v>9.75</c:v>
                </c:pt>
                <c:pt idx="4">
                  <c:v>11.9</c:v>
                </c:pt>
              </c:numCache>
            </c:numRef>
          </c:val>
          <c:extLst>
            <c:ext xmlns:c16="http://schemas.microsoft.com/office/drawing/2014/chart" uri="{C3380CC4-5D6E-409C-BE32-E72D297353CC}">
              <c16:uniqueId val="{00000000-265C-47A1-A47B-B627BBCA08E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12.7</c:v>
                </c:pt>
                <c:pt idx="1">
                  <c:v>14.65</c:v>
                </c:pt>
                <c:pt idx="2">
                  <c:v>16.11</c:v>
                </c:pt>
                <c:pt idx="3">
                  <c:v>17.05</c:v>
                </c:pt>
                <c:pt idx="4">
                  <c:v>17.62</c:v>
                </c:pt>
              </c:numCache>
            </c:numRef>
          </c:val>
          <c:smooth val="0"/>
          <c:extLst>
            <c:ext xmlns:c16="http://schemas.microsoft.com/office/drawing/2014/chart" uri="{C3380CC4-5D6E-409C-BE32-E72D297353CC}">
              <c16:uniqueId val="{00000001-265C-47A1-A47B-B627BBCA08E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114-483C-A4E8-1B730A0CFB5C}"/>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formatCode="#,##0.00;&quot;△&quot;#,##0.00">
                  <c:v>0</c:v>
                </c:pt>
                <c:pt idx="1">
                  <c:v>0.1</c:v>
                </c:pt>
                <c:pt idx="2">
                  <c:v>0.17</c:v>
                </c:pt>
                <c:pt idx="3">
                  <c:v>0.22</c:v>
                </c:pt>
                <c:pt idx="4">
                  <c:v>0.18</c:v>
                </c:pt>
              </c:numCache>
            </c:numRef>
          </c:val>
          <c:smooth val="0"/>
          <c:extLst>
            <c:ext xmlns:c16="http://schemas.microsoft.com/office/drawing/2014/chart" uri="{C3380CC4-5D6E-409C-BE32-E72D297353CC}">
              <c16:uniqueId val="{00000001-D114-483C-A4E8-1B730A0CFB5C}"/>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7A3-473F-8761-C818671C092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43.71</c:v>
                </c:pt>
                <c:pt idx="1">
                  <c:v>45.94</c:v>
                </c:pt>
                <c:pt idx="2">
                  <c:v>29.34</c:v>
                </c:pt>
                <c:pt idx="3">
                  <c:v>21.73</c:v>
                </c:pt>
                <c:pt idx="4">
                  <c:v>19.96</c:v>
                </c:pt>
              </c:numCache>
            </c:numRef>
          </c:val>
          <c:smooth val="0"/>
          <c:extLst>
            <c:ext xmlns:c16="http://schemas.microsoft.com/office/drawing/2014/chart" uri="{C3380CC4-5D6E-409C-BE32-E72D297353CC}">
              <c16:uniqueId val="{00000001-77A3-473F-8761-C818671C092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88.83</c:v>
                </c:pt>
                <c:pt idx="1">
                  <c:v>97.64</c:v>
                </c:pt>
                <c:pt idx="2">
                  <c:v>105.69</c:v>
                </c:pt>
                <c:pt idx="3">
                  <c:v>103.33</c:v>
                </c:pt>
                <c:pt idx="4">
                  <c:v>109.52</c:v>
                </c:pt>
              </c:numCache>
            </c:numRef>
          </c:val>
          <c:extLst>
            <c:ext xmlns:c16="http://schemas.microsoft.com/office/drawing/2014/chart" uri="{C3380CC4-5D6E-409C-BE32-E72D297353CC}">
              <c16:uniqueId val="{00000000-22BA-4A5F-B03B-4E0471850690}"/>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40.67</c:v>
                </c:pt>
                <c:pt idx="1">
                  <c:v>47.7</c:v>
                </c:pt>
                <c:pt idx="2">
                  <c:v>50.59</c:v>
                </c:pt>
                <c:pt idx="3">
                  <c:v>62.37</c:v>
                </c:pt>
                <c:pt idx="4">
                  <c:v>63.88</c:v>
                </c:pt>
              </c:numCache>
            </c:numRef>
          </c:val>
          <c:smooth val="0"/>
          <c:extLst>
            <c:ext xmlns:c16="http://schemas.microsoft.com/office/drawing/2014/chart" uri="{C3380CC4-5D6E-409C-BE32-E72D297353CC}">
              <c16:uniqueId val="{00000001-22BA-4A5F-B03B-4E0471850690}"/>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1585.71</c:v>
                </c:pt>
                <c:pt idx="1">
                  <c:v>1525.86</c:v>
                </c:pt>
                <c:pt idx="2">
                  <c:v>1422.88</c:v>
                </c:pt>
                <c:pt idx="3">
                  <c:v>1447.84</c:v>
                </c:pt>
                <c:pt idx="4">
                  <c:v>1359.96</c:v>
                </c:pt>
              </c:numCache>
            </c:numRef>
          </c:val>
          <c:extLst>
            <c:ext xmlns:c16="http://schemas.microsoft.com/office/drawing/2014/chart" uri="{C3380CC4-5D6E-409C-BE32-E72D297353CC}">
              <c16:uniqueId val="{00000000-3526-4CC9-ADF7-CC0962A9493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1050.51</c:v>
                </c:pt>
                <c:pt idx="1">
                  <c:v>1102.01</c:v>
                </c:pt>
                <c:pt idx="2">
                  <c:v>987.36</c:v>
                </c:pt>
                <c:pt idx="3">
                  <c:v>1042.77</c:v>
                </c:pt>
                <c:pt idx="4">
                  <c:v>943.46</c:v>
                </c:pt>
              </c:numCache>
            </c:numRef>
          </c:val>
          <c:smooth val="0"/>
          <c:extLst>
            <c:ext xmlns:c16="http://schemas.microsoft.com/office/drawing/2014/chart" uri="{C3380CC4-5D6E-409C-BE32-E72D297353CC}">
              <c16:uniqueId val="{00000001-3526-4CC9-ADF7-CC0962A9493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72.13</c:v>
                </c:pt>
                <c:pt idx="1">
                  <c:v>68.599999999999994</c:v>
                </c:pt>
                <c:pt idx="2">
                  <c:v>74.02</c:v>
                </c:pt>
                <c:pt idx="3">
                  <c:v>74.900000000000006</c:v>
                </c:pt>
                <c:pt idx="4">
                  <c:v>76.8</c:v>
                </c:pt>
              </c:numCache>
            </c:numRef>
          </c:val>
          <c:extLst>
            <c:ext xmlns:c16="http://schemas.microsoft.com/office/drawing/2014/chart" uri="{C3380CC4-5D6E-409C-BE32-E72D297353CC}">
              <c16:uniqueId val="{00000000-75FB-4C0D-A597-C1292F44878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82.65</c:v>
                </c:pt>
                <c:pt idx="1">
                  <c:v>82.55</c:v>
                </c:pt>
                <c:pt idx="2">
                  <c:v>83.55</c:v>
                </c:pt>
                <c:pt idx="3">
                  <c:v>84.48</c:v>
                </c:pt>
                <c:pt idx="4">
                  <c:v>79.22</c:v>
                </c:pt>
              </c:numCache>
            </c:numRef>
          </c:val>
          <c:smooth val="0"/>
          <c:extLst>
            <c:ext xmlns:c16="http://schemas.microsoft.com/office/drawing/2014/chart" uri="{C3380CC4-5D6E-409C-BE32-E72D297353CC}">
              <c16:uniqueId val="{00000001-75FB-4C0D-A597-C1292F44878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114.99</c:v>
                </c:pt>
                <c:pt idx="1">
                  <c:v>119.46</c:v>
                </c:pt>
                <c:pt idx="2">
                  <c:v>110.53</c:v>
                </c:pt>
                <c:pt idx="3">
                  <c:v>108.53</c:v>
                </c:pt>
                <c:pt idx="4">
                  <c:v>109.34</c:v>
                </c:pt>
              </c:numCache>
            </c:numRef>
          </c:val>
          <c:extLst>
            <c:ext xmlns:c16="http://schemas.microsoft.com/office/drawing/2014/chart" uri="{C3380CC4-5D6E-409C-BE32-E72D297353CC}">
              <c16:uniqueId val="{00000000-B6E7-42A6-9394-686E8F040CB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186.3</c:v>
                </c:pt>
                <c:pt idx="1">
                  <c:v>188.38</c:v>
                </c:pt>
                <c:pt idx="2">
                  <c:v>185.98</c:v>
                </c:pt>
                <c:pt idx="3">
                  <c:v>187.11</c:v>
                </c:pt>
                <c:pt idx="4">
                  <c:v>202.47</c:v>
                </c:pt>
              </c:numCache>
            </c:numRef>
          </c:val>
          <c:smooth val="0"/>
          <c:extLst>
            <c:ext xmlns:c16="http://schemas.microsoft.com/office/drawing/2014/chart" uri="{C3380CC4-5D6E-409C-BE32-E72D297353CC}">
              <c16:uniqueId val="{00000001-B6E7-42A6-9394-686E8F040CB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D1"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15">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15">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3" t="str">
        <f>データ!H6</f>
        <v>沖縄県　北中城村</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74" t="s">
        <v>9</v>
      </c>
      <c r="BM7" s="75"/>
      <c r="BN7" s="75"/>
      <c r="BO7" s="75"/>
      <c r="BP7" s="75"/>
      <c r="BQ7" s="75"/>
      <c r="BR7" s="75"/>
      <c r="BS7" s="75"/>
      <c r="BT7" s="75"/>
      <c r="BU7" s="75"/>
      <c r="BV7" s="75"/>
      <c r="BW7" s="75"/>
      <c r="BX7" s="75"/>
      <c r="BY7" s="76"/>
    </row>
    <row r="8" spans="1:78" ht="18.75" customHeight="1" x14ac:dyDescent="0.15">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Cc2</v>
      </c>
      <c r="X8" s="70"/>
      <c r="Y8" s="70"/>
      <c r="Z8" s="70"/>
      <c r="AA8" s="70"/>
      <c r="AB8" s="70"/>
      <c r="AC8" s="70"/>
      <c r="AD8" s="71" t="str">
        <f>データ!$M$6</f>
        <v>非設置</v>
      </c>
      <c r="AE8" s="71"/>
      <c r="AF8" s="71"/>
      <c r="AG8" s="71"/>
      <c r="AH8" s="71"/>
      <c r="AI8" s="71"/>
      <c r="AJ8" s="71"/>
      <c r="AK8" s="3"/>
      <c r="AL8" s="45">
        <f>データ!S6</f>
        <v>17951</v>
      </c>
      <c r="AM8" s="45"/>
      <c r="AN8" s="45"/>
      <c r="AO8" s="45"/>
      <c r="AP8" s="45"/>
      <c r="AQ8" s="45"/>
      <c r="AR8" s="45"/>
      <c r="AS8" s="45"/>
      <c r="AT8" s="44">
        <f>データ!T6</f>
        <v>11.54</v>
      </c>
      <c r="AU8" s="44"/>
      <c r="AV8" s="44"/>
      <c r="AW8" s="44"/>
      <c r="AX8" s="44"/>
      <c r="AY8" s="44"/>
      <c r="AZ8" s="44"/>
      <c r="BA8" s="44"/>
      <c r="BB8" s="44">
        <f>データ!U6</f>
        <v>1555.55</v>
      </c>
      <c r="BC8" s="44"/>
      <c r="BD8" s="44"/>
      <c r="BE8" s="44"/>
      <c r="BF8" s="44"/>
      <c r="BG8" s="44"/>
      <c r="BH8" s="44"/>
      <c r="BI8" s="44"/>
      <c r="BJ8" s="3"/>
      <c r="BK8" s="3"/>
      <c r="BL8" s="66" t="s">
        <v>10</v>
      </c>
      <c r="BM8" s="67"/>
      <c r="BN8" s="68" t="s">
        <v>11</v>
      </c>
      <c r="BO8" s="68"/>
      <c r="BP8" s="68"/>
      <c r="BQ8" s="68"/>
      <c r="BR8" s="68"/>
      <c r="BS8" s="68"/>
      <c r="BT8" s="68"/>
      <c r="BU8" s="68"/>
      <c r="BV8" s="68"/>
      <c r="BW8" s="68"/>
      <c r="BX8" s="68"/>
      <c r="BY8" s="69"/>
    </row>
    <row r="9" spans="1:78" ht="18.75" customHeight="1" x14ac:dyDescent="0.15">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15">
      <c r="A10" s="2"/>
      <c r="B10" s="44" t="str">
        <f>データ!N6</f>
        <v>-</v>
      </c>
      <c r="C10" s="44"/>
      <c r="D10" s="44"/>
      <c r="E10" s="44"/>
      <c r="F10" s="44"/>
      <c r="G10" s="44"/>
      <c r="H10" s="44"/>
      <c r="I10" s="44">
        <f>データ!O6</f>
        <v>71.77</v>
      </c>
      <c r="J10" s="44"/>
      <c r="K10" s="44"/>
      <c r="L10" s="44"/>
      <c r="M10" s="44"/>
      <c r="N10" s="44"/>
      <c r="O10" s="44"/>
      <c r="P10" s="44">
        <f>データ!P6</f>
        <v>65.349999999999994</v>
      </c>
      <c r="Q10" s="44"/>
      <c r="R10" s="44"/>
      <c r="S10" s="44"/>
      <c r="T10" s="44"/>
      <c r="U10" s="44"/>
      <c r="V10" s="44"/>
      <c r="W10" s="44">
        <f>データ!Q6</f>
        <v>100</v>
      </c>
      <c r="X10" s="44"/>
      <c r="Y10" s="44"/>
      <c r="Z10" s="44"/>
      <c r="AA10" s="44"/>
      <c r="AB10" s="44"/>
      <c r="AC10" s="44"/>
      <c r="AD10" s="45">
        <f>データ!R6</f>
        <v>1155</v>
      </c>
      <c r="AE10" s="45"/>
      <c r="AF10" s="45"/>
      <c r="AG10" s="45"/>
      <c r="AH10" s="45"/>
      <c r="AI10" s="45"/>
      <c r="AJ10" s="45"/>
      <c r="AK10" s="2"/>
      <c r="AL10" s="45">
        <f>データ!V6</f>
        <v>11679</v>
      </c>
      <c r="AM10" s="45"/>
      <c r="AN10" s="45"/>
      <c r="AO10" s="45"/>
      <c r="AP10" s="45"/>
      <c r="AQ10" s="45"/>
      <c r="AR10" s="45"/>
      <c r="AS10" s="45"/>
      <c r="AT10" s="44">
        <f>データ!W6</f>
        <v>4.24</v>
      </c>
      <c r="AU10" s="44"/>
      <c r="AV10" s="44"/>
      <c r="AW10" s="44"/>
      <c r="AX10" s="44"/>
      <c r="AY10" s="44"/>
      <c r="AZ10" s="44"/>
      <c r="BA10" s="44"/>
      <c r="BB10" s="44">
        <f>データ!X6</f>
        <v>2754.48</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HeKR6ntPHmH4reakoSZWk7WE97StVs2TUjCKy2CTuyvC6P55Bxq8HqxAGTUSvEmeDb9EXNJ06QlnHJpvtZUa6g==" saltValue="Xh3V10qe1gMsGtTGJ8kL/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473278</v>
      </c>
      <c r="D6" s="19">
        <f t="shared" si="3"/>
        <v>46</v>
      </c>
      <c r="E6" s="19">
        <f t="shared" si="3"/>
        <v>17</v>
      </c>
      <c r="F6" s="19">
        <f t="shared" si="3"/>
        <v>1</v>
      </c>
      <c r="G6" s="19">
        <f t="shared" si="3"/>
        <v>0</v>
      </c>
      <c r="H6" s="19" t="str">
        <f t="shared" si="3"/>
        <v>沖縄県　北中城村</v>
      </c>
      <c r="I6" s="19" t="str">
        <f t="shared" si="3"/>
        <v>法適用</v>
      </c>
      <c r="J6" s="19" t="str">
        <f t="shared" si="3"/>
        <v>下水道事業</v>
      </c>
      <c r="K6" s="19" t="str">
        <f t="shared" si="3"/>
        <v>公共下水道</v>
      </c>
      <c r="L6" s="19" t="str">
        <f t="shared" si="3"/>
        <v>Cc2</v>
      </c>
      <c r="M6" s="19" t="str">
        <f t="shared" si="3"/>
        <v>非設置</v>
      </c>
      <c r="N6" s="20" t="str">
        <f t="shared" si="3"/>
        <v>-</v>
      </c>
      <c r="O6" s="20">
        <f t="shared" si="3"/>
        <v>71.77</v>
      </c>
      <c r="P6" s="20">
        <f t="shared" si="3"/>
        <v>65.349999999999994</v>
      </c>
      <c r="Q6" s="20">
        <f t="shared" si="3"/>
        <v>100</v>
      </c>
      <c r="R6" s="20">
        <f t="shared" si="3"/>
        <v>1155</v>
      </c>
      <c r="S6" s="20">
        <f t="shared" si="3"/>
        <v>17951</v>
      </c>
      <c r="T6" s="20">
        <f t="shared" si="3"/>
        <v>11.54</v>
      </c>
      <c r="U6" s="20">
        <f t="shared" si="3"/>
        <v>1555.55</v>
      </c>
      <c r="V6" s="20">
        <f t="shared" si="3"/>
        <v>11679</v>
      </c>
      <c r="W6" s="20">
        <f t="shared" si="3"/>
        <v>4.24</v>
      </c>
      <c r="X6" s="20">
        <f t="shared" si="3"/>
        <v>2754.48</v>
      </c>
      <c r="Y6" s="21">
        <f>IF(Y7="",NA(),Y7)</f>
        <v>114.54</v>
      </c>
      <c r="Z6" s="21">
        <f t="shared" ref="Z6:AH6" si="4">IF(Z7="",NA(),Z7)</f>
        <v>107.11</v>
      </c>
      <c r="AA6" s="21">
        <f t="shared" si="4"/>
        <v>110.41</v>
      </c>
      <c r="AB6" s="21">
        <f t="shared" si="4"/>
        <v>110.55</v>
      </c>
      <c r="AC6" s="21">
        <f t="shared" si="4"/>
        <v>107.03</v>
      </c>
      <c r="AD6" s="21">
        <f t="shared" si="4"/>
        <v>107.21</v>
      </c>
      <c r="AE6" s="21">
        <f t="shared" si="4"/>
        <v>107.08</v>
      </c>
      <c r="AF6" s="21">
        <f t="shared" si="4"/>
        <v>106.08</v>
      </c>
      <c r="AG6" s="21">
        <f t="shared" si="4"/>
        <v>106.87</v>
      </c>
      <c r="AH6" s="21">
        <f t="shared" si="4"/>
        <v>106.45</v>
      </c>
      <c r="AI6" s="20" t="str">
        <f>IF(AI7="","",IF(AI7="-","【-】","【"&amp;SUBSTITUTE(TEXT(AI7,"#,##0.00"),"-","△")&amp;"】"))</f>
        <v>【105.36】</v>
      </c>
      <c r="AJ6" s="20">
        <f>IF(AJ7="",NA(),AJ7)</f>
        <v>0</v>
      </c>
      <c r="AK6" s="20">
        <f t="shared" ref="AK6:AS6" si="5">IF(AK7="",NA(),AK7)</f>
        <v>0</v>
      </c>
      <c r="AL6" s="20">
        <f t="shared" si="5"/>
        <v>0</v>
      </c>
      <c r="AM6" s="20">
        <f t="shared" si="5"/>
        <v>0</v>
      </c>
      <c r="AN6" s="20">
        <f t="shared" si="5"/>
        <v>0</v>
      </c>
      <c r="AO6" s="21">
        <f t="shared" si="5"/>
        <v>43.71</v>
      </c>
      <c r="AP6" s="21">
        <f t="shared" si="5"/>
        <v>45.94</v>
      </c>
      <c r="AQ6" s="21">
        <f t="shared" si="5"/>
        <v>29.34</v>
      </c>
      <c r="AR6" s="21">
        <f t="shared" si="5"/>
        <v>21.73</v>
      </c>
      <c r="AS6" s="21">
        <f t="shared" si="5"/>
        <v>19.96</v>
      </c>
      <c r="AT6" s="20" t="str">
        <f>IF(AT7="","",IF(AT7="-","【-】","【"&amp;SUBSTITUTE(TEXT(AT7,"#,##0.00"),"-","△")&amp;"】"))</f>
        <v>【3.12】</v>
      </c>
      <c r="AU6" s="21">
        <f>IF(AU7="",NA(),AU7)</f>
        <v>88.83</v>
      </c>
      <c r="AV6" s="21">
        <f t="shared" ref="AV6:BD6" si="6">IF(AV7="",NA(),AV7)</f>
        <v>97.64</v>
      </c>
      <c r="AW6" s="21">
        <f t="shared" si="6"/>
        <v>105.69</v>
      </c>
      <c r="AX6" s="21">
        <f t="shared" si="6"/>
        <v>103.33</v>
      </c>
      <c r="AY6" s="21">
        <f t="shared" si="6"/>
        <v>109.52</v>
      </c>
      <c r="AZ6" s="21">
        <f t="shared" si="6"/>
        <v>40.67</v>
      </c>
      <c r="BA6" s="21">
        <f t="shared" si="6"/>
        <v>47.7</v>
      </c>
      <c r="BB6" s="21">
        <f t="shared" si="6"/>
        <v>50.59</v>
      </c>
      <c r="BC6" s="21">
        <f t="shared" si="6"/>
        <v>62.37</v>
      </c>
      <c r="BD6" s="21">
        <f t="shared" si="6"/>
        <v>63.88</v>
      </c>
      <c r="BE6" s="20" t="str">
        <f>IF(BE7="","",IF(BE7="-","【-】","【"&amp;SUBSTITUTE(TEXT(BE7,"#,##0.00"),"-","△")&amp;"】"))</f>
        <v>【82.75】</v>
      </c>
      <c r="BF6" s="21">
        <f>IF(BF7="",NA(),BF7)</f>
        <v>1585.71</v>
      </c>
      <c r="BG6" s="21">
        <f t="shared" ref="BG6:BO6" si="7">IF(BG7="",NA(),BG7)</f>
        <v>1525.86</v>
      </c>
      <c r="BH6" s="21">
        <f t="shared" si="7"/>
        <v>1422.88</v>
      </c>
      <c r="BI6" s="21">
        <f t="shared" si="7"/>
        <v>1447.84</v>
      </c>
      <c r="BJ6" s="21">
        <f t="shared" si="7"/>
        <v>1359.96</v>
      </c>
      <c r="BK6" s="21">
        <f t="shared" si="7"/>
        <v>1050.51</v>
      </c>
      <c r="BL6" s="21">
        <f t="shared" si="7"/>
        <v>1102.01</v>
      </c>
      <c r="BM6" s="21">
        <f t="shared" si="7"/>
        <v>987.36</v>
      </c>
      <c r="BN6" s="21">
        <f t="shared" si="7"/>
        <v>1042.77</v>
      </c>
      <c r="BO6" s="21">
        <f t="shared" si="7"/>
        <v>943.46</v>
      </c>
      <c r="BP6" s="20" t="str">
        <f>IF(BP7="","",IF(BP7="-","【-】","【"&amp;SUBSTITUTE(TEXT(BP7,"#,##0.00"),"-","△")&amp;"】"))</f>
        <v>【602.56】</v>
      </c>
      <c r="BQ6" s="21">
        <f>IF(BQ7="",NA(),BQ7)</f>
        <v>72.13</v>
      </c>
      <c r="BR6" s="21">
        <f t="shared" ref="BR6:BZ6" si="8">IF(BR7="",NA(),BR7)</f>
        <v>68.599999999999994</v>
      </c>
      <c r="BS6" s="21">
        <f t="shared" si="8"/>
        <v>74.02</v>
      </c>
      <c r="BT6" s="21">
        <f t="shared" si="8"/>
        <v>74.900000000000006</v>
      </c>
      <c r="BU6" s="21">
        <f t="shared" si="8"/>
        <v>76.8</v>
      </c>
      <c r="BV6" s="21">
        <f t="shared" si="8"/>
        <v>82.65</v>
      </c>
      <c r="BW6" s="21">
        <f t="shared" si="8"/>
        <v>82.55</v>
      </c>
      <c r="BX6" s="21">
        <f t="shared" si="8"/>
        <v>83.55</v>
      </c>
      <c r="BY6" s="21">
        <f t="shared" si="8"/>
        <v>84.48</v>
      </c>
      <c r="BZ6" s="21">
        <f t="shared" si="8"/>
        <v>79.22</v>
      </c>
      <c r="CA6" s="20" t="str">
        <f>IF(CA7="","",IF(CA7="-","【-】","【"&amp;SUBSTITUTE(TEXT(CA7,"#,##0.00"),"-","△")&amp;"】"))</f>
        <v>【97.94】</v>
      </c>
      <c r="CB6" s="21">
        <f>IF(CB7="",NA(),CB7)</f>
        <v>114.99</v>
      </c>
      <c r="CC6" s="21">
        <f t="shared" ref="CC6:CK6" si="9">IF(CC7="",NA(),CC7)</f>
        <v>119.46</v>
      </c>
      <c r="CD6" s="21">
        <f t="shared" si="9"/>
        <v>110.53</v>
      </c>
      <c r="CE6" s="21">
        <f t="shared" si="9"/>
        <v>108.53</v>
      </c>
      <c r="CF6" s="21">
        <f t="shared" si="9"/>
        <v>109.34</v>
      </c>
      <c r="CG6" s="21">
        <f t="shared" si="9"/>
        <v>186.3</v>
      </c>
      <c r="CH6" s="21">
        <f t="shared" si="9"/>
        <v>188.38</v>
      </c>
      <c r="CI6" s="21">
        <f t="shared" si="9"/>
        <v>185.98</v>
      </c>
      <c r="CJ6" s="21">
        <f t="shared" si="9"/>
        <v>187.11</v>
      </c>
      <c r="CK6" s="21">
        <f t="shared" si="9"/>
        <v>202.47</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50.53</v>
      </c>
      <c r="CS6" s="21">
        <f t="shared" si="10"/>
        <v>51.42</v>
      </c>
      <c r="CT6" s="21">
        <f t="shared" si="10"/>
        <v>48.95</v>
      </c>
      <c r="CU6" s="21">
        <f t="shared" si="10"/>
        <v>49.28</v>
      </c>
      <c r="CV6" s="21">
        <f t="shared" si="10"/>
        <v>50.62</v>
      </c>
      <c r="CW6" s="20" t="str">
        <f>IF(CW7="","",IF(CW7="-","【-】","【"&amp;SUBSTITUTE(TEXT(CW7,"#,##0.00"),"-","△")&amp;"】"))</f>
        <v>【60.13】</v>
      </c>
      <c r="CX6" s="21">
        <f>IF(CX7="",NA(),CX7)</f>
        <v>69.709999999999994</v>
      </c>
      <c r="CY6" s="21">
        <f t="shared" ref="CY6:DG6" si="11">IF(CY7="",NA(),CY7)</f>
        <v>71.72</v>
      </c>
      <c r="CZ6" s="21">
        <f t="shared" si="11"/>
        <v>70.89</v>
      </c>
      <c r="DA6" s="21">
        <f t="shared" si="11"/>
        <v>74.62</v>
      </c>
      <c r="DB6" s="21">
        <f t="shared" si="11"/>
        <v>74.47</v>
      </c>
      <c r="DC6" s="21">
        <f t="shared" si="11"/>
        <v>82.08</v>
      </c>
      <c r="DD6" s="21">
        <f t="shared" si="11"/>
        <v>81.34</v>
      </c>
      <c r="DE6" s="21">
        <f t="shared" si="11"/>
        <v>81.14</v>
      </c>
      <c r="DF6" s="21">
        <f t="shared" si="11"/>
        <v>79.7</v>
      </c>
      <c r="DG6" s="21">
        <f t="shared" si="11"/>
        <v>79</v>
      </c>
      <c r="DH6" s="20" t="str">
        <f>IF(DH7="","",IF(DH7="-","【-】","【"&amp;SUBSTITUTE(TEXT(DH7,"#,##0.00"),"-","△")&amp;"】"))</f>
        <v>【96.00】</v>
      </c>
      <c r="DI6" s="21">
        <f>IF(DI7="",NA(),DI7)</f>
        <v>2.5299999999999998</v>
      </c>
      <c r="DJ6" s="21">
        <f t="shared" ref="DJ6:DR6" si="12">IF(DJ7="",NA(),DJ7)</f>
        <v>5.12</v>
      </c>
      <c r="DK6" s="21">
        <f t="shared" si="12"/>
        <v>7.64</v>
      </c>
      <c r="DL6" s="21">
        <f t="shared" si="12"/>
        <v>9.75</v>
      </c>
      <c r="DM6" s="21">
        <f t="shared" si="12"/>
        <v>11.9</v>
      </c>
      <c r="DN6" s="21">
        <f t="shared" si="12"/>
        <v>12.7</v>
      </c>
      <c r="DO6" s="21">
        <f t="shared" si="12"/>
        <v>14.65</v>
      </c>
      <c r="DP6" s="21">
        <f t="shared" si="12"/>
        <v>16.11</v>
      </c>
      <c r="DQ6" s="21">
        <f t="shared" si="12"/>
        <v>17.05</v>
      </c>
      <c r="DR6" s="21">
        <f t="shared" si="12"/>
        <v>17.62</v>
      </c>
      <c r="DS6" s="20" t="str">
        <f>IF(DS7="","",IF(DS7="-","【-】","【"&amp;SUBSTITUTE(TEXT(DS7,"#,##0.00"),"-","△")&amp;"】"))</f>
        <v>【42.20】</v>
      </c>
      <c r="DT6" s="20">
        <f>IF(DT7="",NA(),DT7)</f>
        <v>0</v>
      </c>
      <c r="DU6" s="20">
        <f t="shared" ref="DU6:EC6" si="13">IF(DU7="",NA(),DU7)</f>
        <v>0</v>
      </c>
      <c r="DV6" s="20">
        <f t="shared" si="13"/>
        <v>0</v>
      </c>
      <c r="DW6" s="20">
        <f t="shared" si="13"/>
        <v>0</v>
      </c>
      <c r="DX6" s="20">
        <f t="shared" si="13"/>
        <v>0</v>
      </c>
      <c r="DY6" s="20">
        <f t="shared" si="13"/>
        <v>0</v>
      </c>
      <c r="DZ6" s="21">
        <f t="shared" si="13"/>
        <v>0.1</v>
      </c>
      <c r="EA6" s="21">
        <f t="shared" si="13"/>
        <v>0.17</v>
      </c>
      <c r="EB6" s="21">
        <f t="shared" si="13"/>
        <v>0.22</v>
      </c>
      <c r="EC6" s="21">
        <f t="shared" si="13"/>
        <v>0.18</v>
      </c>
      <c r="ED6" s="20" t="str">
        <f>IF(ED7="","",IF(ED7="-","【-】","【"&amp;SUBSTITUTE(TEXT(ED7,"#,##0.00"),"-","△")&amp;"】"))</f>
        <v>【9.46】</v>
      </c>
      <c r="EE6" s="20">
        <f>IF(EE7="",NA(),EE7)</f>
        <v>0</v>
      </c>
      <c r="EF6" s="20">
        <f t="shared" ref="EF6:EN6" si="14">IF(EF7="",NA(),EF7)</f>
        <v>0</v>
      </c>
      <c r="EG6" s="20">
        <f t="shared" si="14"/>
        <v>0</v>
      </c>
      <c r="EH6" s="20">
        <f t="shared" si="14"/>
        <v>0</v>
      </c>
      <c r="EI6" s="20">
        <f t="shared" si="14"/>
        <v>0</v>
      </c>
      <c r="EJ6" s="21">
        <f t="shared" si="14"/>
        <v>1.65</v>
      </c>
      <c r="EK6" s="21">
        <f t="shared" si="14"/>
        <v>0.14000000000000001</v>
      </c>
      <c r="EL6" s="21">
        <f t="shared" si="14"/>
        <v>0.08</v>
      </c>
      <c r="EM6" s="21">
        <f t="shared" si="14"/>
        <v>0.57999999999999996</v>
      </c>
      <c r="EN6" s="21">
        <f t="shared" si="14"/>
        <v>0.09</v>
      </c>
      <c r="EO6" s="20" t="str">
        <f>IF(EO7="","",IF(EO7="-","【-】","【"&amp;SUBSTITUTE(TEXT(EO7,"#,##0.00"),"-","△")&amp;"】"))</f>
        <v>【0.19】</v>
      </c>
    </row>
    <row r="7" spans="1:148" s="22" customFormat="1" x14ac:dyDescent="0.15">
      <c r="A7" s="14"/>
      <c r="B7" s="23">
        <v>2024</v>
      </c>
      <c r="C7" s="23">
        <v>473278</v>
      </c>
      <c r="D7" s="23">
        <v>46</v>
      </c>
      <c r="E7" s="23">
        <v>17</v>
      </c>
      <c r="F7" s="23">
        <v>1</v>
      </c>
      <c r="G7" s="23">
        <v>0</v>
      </c>
      <c r="H7" s="23" t="s">
        <v>96</v>
      </c>
      <c r="I7" s="23" t="s">
        <v>97</v>
      </c>
      <c r="J7" s="23" t="s">
        <v>98</v>
      </c>
      <c r="K7" s="23" t="s">
        <v>99</v>
      </c>
      <c r="L7" s="23" t="s">
        <v>100</v>
      </c>
      <c r="M7" s="23" t="s">
        <v>101</v>
      </c>
      <c r="N7" s="24" t="s">
        <v>102</v>
      </c>
      <c r="O7" s="24">
        <v>71.77</v>
      </c>
      <c r="P7" s="24">
        <v>65.349999999999994</v>
      </c>
      <c r="Q7" s="24">
        <v>100</v>
      </c>
      <c r="R7" s="24">
        <v>1155</v>
      </c>
      <c r="S7" s="24">
        <v>17951</v>
      </c>
      <c r="T7" s="24">
        <v>11.54</v>
      </c>
      <c r="U7" s="24">
        <v>1555.55</v>
      </c>
      <c r="V7" s="24">
        <v>11679</v>
      </c>
      <c r="W7" s="24">
        <v>4.24</v>
      </c>
      <c r="X7" s="24">
        <v>2754.48</v>
      </c>
      <c r="Y7" s="24">
        <v>114.54</v>
      </c>
      <c r="Z7" s="24">
        <v>107.11</v>
      </c>
      <c r="AA7" s="24">
        <v>110.41</v>
      </c>
      <c r="AB7" s="24">
        <v>110.55</v>
      </c>
      <c r="AC7" s="24">
        <v>107.03</v>
      </c>
      <c r="AD7" s="24">
        <v>107.21</v>
      </c>
      <c r="AE7" s="24">
        <v>107.08</v>
      </c>
      <c r="AF7" s="24">
        <v>106.08</v>
      </c>
      <c r="AG7" s="24">
        <v>106.87</v>
      </c>
      <c r="AH7" s="24">
        <v>106.45</v>
      </c>
      <c r="AI7" s="24">
        <v>105.36</v>
      </c>
      <c r="AJ7" s="24">
        <v>0</v>
      </c>
      <c r="AK7" s="24">
        <v>0</v>
      </c>
      <c r="AL7" s="24">
        <v>0</v>
      </c>
      <c r="AM7" s="24">
        <v>0</v>
      </c>
      <c r="AN7" s="24">
        <v>0</v>
      </c>
      <c r="AO7" s="24">
        <v>43.71</v>
      </c>
      <c r="AP7" s="24">
        <v>45.94</v>
      </c>
      <c r="AQ7" s="24">
        <v>29.34</v>
      </c>
      <c r="AR7" s="24">
        <v>21.73</v>
      </c>
      <c r="AS7" s="24">
        <v>19.96</v>
      </c>
      <c r="AT7" s="24">
        <v>3.12</v>
      </c>
      <c r="AU7" s="24">
        <v>88.83</v>
      </c>
      <c r="AV7" s="24">
        <v>97.64</v>
      </c>
      <c r="AW7" s="24">
        <v>105.69</v>
      </c>
      <c r="AX7" s="24">
        <v>103.33</v>
      </c>
      <c r="AY7" s="24">
        <v>109.52</v>
      </c>
      <c r="AZ7" s="24">
        <v>40.67</v>
      </c>
      <c r="BA7" s="24">
        <v>47.7</v>
      </c>
      <c r="BB7" s="24">
        <v>50.59</v>
      </c>
      <c r="BC7" s="24">
        <v>62.37</v>
      </c>
      <c r="BD7" s="24">
        <v>63.88</v>
      </c>
      <c r="BE7" s="24">
        <v>82.75</v>
      </c>
      <c r="BF7" s="24">
        <v>1585.71</v>
      </c>
      <c r="BG7" s="24">
        <v>1525.86</v>
      </c>
      <c r="BH7" s="24">
        <v>1422.88</v>
      </c>
      <c r="BI7" s="24">
        <v>1447.84</v>
      </c>
      <c r="BJ7" s="24">
        <v>1359.96</v>
      </c>
      <c r="BK7" s="24">
        <v>1050.51</v>
      </c>
      <c r="BL7" s="24">
        <v>1102.01</v>
      </c>
      <c r="BM7" s="24">
        <v>987.36</v>
      </c>
      <c r="BN7" s="24">
        <v>1042.77</v>
      </c>
      <c r="BO7" s="24">
        <v>943.46</v>
      </c>
      <c r="BP7" s="24">
        <v>602.55999999999995</v>
      </c>
      <c r="BQ7" s="24">
        <v>72.13</v>
      </c>
      <c r="BR7" s="24">
        <v>68.599999999999994</v>
      </c>
      <c r="BS7" s="24">
        <v>74.02</v>
      </c>
      <c r="BT7" s="24">
        <v>74.900000000000006</v>
      </c>
      <c r="BU7" s="24">
        <v>76.8</v>
      </c>
      <c r="BV7" s="24">
        <v>82.65</v>
      </c>
      <c r="BW7" s="24">
        <v>82.55</v>
      </c>
      <c r="BX7" s="24">
        <v>83.55</v>
      </c>
      <c r="BY7" s="24">
        <v>84.48</v>
      </c>
      <c r="BZ7" s="24">
        <v>79.22</v>
      </c>
      <c r="CA7" s="24">
        <v>97.94</v>
      </c>
      <c r="CB7" s="24">
        <v>114.99</v>
      </c>
      <c r="CC7" s="24">
        <v>119.46</v>
      </c>
      <c r="CD7" s="24">
        <v>110.53</v>
      </c>
      <c r="CE7" s="24">
        <v>108.53</v>
      </c>
      <c r="CF7" s="24">
        <v>109.34</v>
      </c>
      <c r="CG7" s="24">
        <v>186.3</v>
      </c>
      <c r="CH7" s="24">
        <v>188.38</v>
      </c>
      <c r="CI7" s="24">
        <v>185.98</v>
      </c>
      <c r="CJ7" s="24">
        <v>187.11</v>
      </c>
      <c r="CK7" s="24">
        <v>202.47</v>
      </c>
      <c r="CL7" s="24">
        <v>140.97999999999999</v>
      </c>
      <c r="CM7" s="24" t="s">
        <v>102</v>
      </c>
      <c r="CN7" s="24" t="s">
        <v>102</v>
      </c>
      <c r="CO7" s="24" t="s">
        <v>102</v>
      </c>
      <c r="CP7" s="24" t="s">
        <v>102</v>
      </c>
      <c r="CQ7" s="24" t="s">
        <v>102</v>
      </c>
      <c r="CR7" s="24">
        <v>50.53</v>
      </c>
      <c r="CS7" s="24">
        <v>51.42</v>
      </c>
      <c r="CT7" s="24">
        <v>48.95</v>
      </c>
      <c r="CU7" s="24">
        <v>49.28</v>
      </c>
      <c r="CV7" s="24">
        <v>50.62</v>
      </c>
      <c r="CW7" s="24">
        <v>60.13</v>
      </c>
      <c r="CX7" s="24">
        <v>69.709999999999994</v>
      </c>
      <c r="CY7" s="24">
        <v>71.72</v>
      </c>
      <c r="CZ7" s="24">
        <v>70.89</v>
      </c>
      <c r="DA7" s="24">
        <v>74.62</v>
      </c>
      <c r="DB7" s="24">
        <v>74.47</v>
      </c>
      <c r="DC7" s="24">
        <v>82.08</v>
      </c>
      <c r="DD7" s="24">
        <v>81.34</v>
      </c>
      <c r="DE7" s="24">
        <v>81.14</v>
      </c>
      <c r="DF7" s="24">
        <v>79.7</v>
      </c>
      <c r="DG7" s="24">
        <v>79</v>
      </c>
      <c r="DH7" s="24">
        <v>96</v>
      </c>
      <c r="DI7" s="24">
        <v>2.5299999999999998</v>
      </c>
      <c r="DJ7" s="24">
        <v>5.12</v>
      </c>
      <c r="DK7" s="24">
        <v>7.64</v>
      </c>
      <c r="DL7" s="24">
        <v>9.75</v>
      </c>
      <c r="DM7" s="24">
        <v>11.9</v>
      </c>
      <c r="DN7" s="24">
        <v>12.7</v>
      </c>
      <c r="DO7" s="24">
        <v>14.65</v>
      </c>
      <c r="DP7" s="24">
        <v>16.11</v>
      </c>
      <c r="DQ7" s="24">
        <v>17.05</v>
      </c>
      <c r="DR7" s="24">
        <v>17.62</v>
      </c>
      <c r="DS7" s="24">
        <v>42.2</v>
      </c>
      <c r="DT7" s="24">
        <v>0</v>
      </c>
      <c r="DU7" s="24">
        <v>0</v>
      </c>
      <c r="DV7" s="24">
        <v>0</v>
      </c>
      <c r="DW7" s="24">
        <v>0</v>
      </c>
      <c r="DX7" s="24">
        <v>0</v>
      </c>
      <c r="DY7" s="24">
        <v>0</v>
      </c>
      <c r="DZ7" s="24">
        <v>0.1</v>
      </c>
      <c r="EA7" s="24">
        <v>0.17</v>
      </c>
      <c r="EB7" s="24">
        <v>0.22</v>
      </c>
      <c r="EC7" s="24">
        <v>0.18</v>
      </c>
      <c r="ED7" s="24">
        <v>9.4600000000000009</v>
      </c>
      <c r="EE7" s="24">
        <v>0</v>
      </c>
      <c r="EF7" s="24">
        <v>0</v>
      </c>
      <c r="EG7" s="24">
        <v>0</v>
      </c>
      <c r="EH7" s="24">
        <v>0</v>
      </c>
      <c r="EI7" s="24">
        <v>0</v>
      </c>
      <c r="EJ7" s="24">
        <v>1.65</v>
      </c>
      <c r="EK7" s="24">
        <v>0.14000000000000001</v>
      </c>
      <c r="EL7" s="24">
        <v>0.08</v>
      </c>
      <c r="EM7" s="24">
        <v>0.57999999999999996</v>
      </c>
      <c r="EN7" s="24">
        <v>0.09</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KNG0360</cp:lastModifiedBy>
  <cp:lastPrinted>2026-01-22T09:32:26Z</cp:lastPrinted>
  <dcterms:created xsi:type="dcterms:W3CDTF">2025-12-23T06:06:54Z</dcterms:created>
  <dcterms:modified xsi:type="dcterms:W3CDTF">2026-01-27T04:53:47Z</dcterms:modified>
  <cp:category/>
</cp:coreProperties>
</file>