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file\共有フォルダ\上下水道課\05　下水道係\下水道\維持管理業務\調査回答文書\R4年度\県市町村課\財政経由で提出\⑦経営比較分析表の分析等について（依頼）\"/>
    </mc:Choice>
  </mc:AlternateContent>
  <xr:revisionPtr revIDLastSave="0" documentId="13_ncr:1_{FA53E3D4-2669-4CA6-A4BC-95B8FC56EB83}" xr6:coauthVersionLast="36" xr6:coauthVersionMax="36" xr10:uidLastSave="{00000000-0000-0000-0000-000000000000}"/>
  <workbookProtection workbookAlgorithmName="SHA-512" workbookHashValue="Kq+AFCzHdsEG2HP7mQTzKDjqXKh7K4NZFcxw4b7ZHFOHLihZ0JA+hD6o6mS/0em48HCvvLoeuuSAatM6W+vunw==" workbookSaltValue="2wfXpzix9YVWOd2r9kcBQ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W10" i="4" s="1"/>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AD10" i="4"/>
  <c r="P10" i="4"/>
  <c r="I10" i="4"/>
  <c r="BB8" i="4"/>
  <c r="AT8" i="4"/>
  <c r="AL8" i="4"/>
  <c r="AD8" i="4"/>
  <c r="W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<sst xmlns="http://schemas.openxmlformats.org/spreadsheetml/2006/main" count="299" uniqueCount="117">
  <si>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</si>
  <si>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</si>
  <si>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</si>
  <si>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</si>
  <si>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</si>
  <si>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</si>
  <si>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</si>
  <si>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</si>
  <si>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</si>
  <si>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</si>
  <si>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</si>
  <si>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</si>
  <si>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</si>
  <si>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</si>
  <si>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</si>
  <si>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</si>
  <si>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</si>
  <si>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</si>
  <si>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</si>
  <si>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</si>
  <si>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</si>
  <si>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</si>
  <si>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</si>
  <si>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</si>
  <si>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</si>
  <si>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</si>
  <si>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</si>
  <si>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</si>
  <si>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</si>
  <si>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</si>
  <si>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</si>
  <si>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</si>
  <si>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</si>
  <si>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</si>
  <si>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</si>
  <si>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</si>
  <si>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</si>
  <si>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</si>
  <si>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</si>
  <si>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</si>
  <si>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</si>
  <si>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</si>
  <si>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</si>
  <si>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</si>
  <si>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</si>
  <si>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</si>
  <si>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</si>
  <si>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</si>
  <si>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</si>
  <si>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</si>
  <si>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</si>
  <si>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</si>
  <si>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</si>
  <si>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</si>
  <si>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</si>
  <si>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</si>
  <si>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</si>
  <si>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</si>
  <si>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</si>
  <si>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</si>
  <si>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</si>
  <si>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</si>
  <si>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</si>
  <si>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</si>
  <si>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</si>
  <si>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</si>
  <si>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</si>
  <si>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</si>
  <si>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</si>
  <si>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</si>
  <si>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</si>
  <si>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</si>
  <si>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</si>
  <si>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</si>
  <si>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</si>
  <si>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</si>
  <si>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</si>
  <si>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</si>
  <si>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</si>
  <si>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</si>
  <si>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</si>
  <si>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</si>
  <si>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</si>
  <si>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</si>
  <si>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</si>
  <si>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</si>
  <si>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</si>
  <si>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</si>
  <si>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</si>
  <si>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</si>
  <si>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</si>
  <si>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</si>
  <si>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</si>
  <si>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</si>
  <si>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</si>
  <si>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</si>
  <si>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</si>
  <si>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</si>
  <si>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</si>
  <si>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</si>
  <si>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</si>
  <si>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</si>
  <si>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</si>
  <si>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</si>
  <si>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</si>
  <si>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</si>
  <si>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</si>
  <si>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</si>
  <si>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</si>
  <si>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</si>
  <si>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</si>
  <si>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</si>
  <si>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</si>
  <si>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</si>
  <si>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本村においては、令和2年度より地方公営企業法の一部を適用し地方公営企業会計へ移行した。そのため、令和元年度以前の数値は0となっている。
①経常収支比率：単年度収支は100％を超え黒字となっており、全国及び類似団体平均値並みの結果となったが、今後赤字にならないよう継続して下水道接続等収入増や維持管理費削減に取り組む必要がある。
②累積欠損金比率：0％で健全値である。
③流動比率：100％を下回っているが、前年度より約9％増加している。一般会計繰入金や他会計借入金に依存している状況にあるため、独自財源確保の必要がある。
④企業債残高対事業規模比率：全国及び類似団体平均値を大きく上回っている。未普及解消のための整備が途上であり、整備にかける投資が今後も継続すること、汚水整備に加え雨水整備も入っていることから、企業債残高は今後も上昇していくものと見込まれる。
⑤経費回収率：100％を下回っており、全国及び類似団体平均値も大きく下回っている。汚水処理に係る費用が下水道使用料等で賄えていないため、水洗化率向上に取り組む必要がある。
⑥汚水処理原価：全国及び類似団体平均値と比べ低い状況となっている。
⑦施設利用率：処理場を有していないため0となっている。
⑧水洗化率：全国及び類似団体平均値を下回っているが、前年度より微増している。今後も引き続き、未接続世帯訪問等を行い、普及促進を進めていく必要がある。</t>
    <rPh sb="110" eb="111">
      <t>ナ</t>
    </rPh>
    <rPh sb="206" eb="209">
      <t>ゼンネンド</t>
    </rPh>
    <rPh sb="211" eb="212">
      <t>ヤク</t>
    </rPh>
    <rPh sb="214" eb="216">
      <t>ゾウカ</t>
    </rPh>
    <rPh sb="563" eb="566">
      <t>ゼンネンド</t>
    </rPh>
    <rPh sb="568" eb="570">
      <t>ビゾウ</t>
    </rPh>
    <phoneticPr fontId="4"/>
  </si>
  <si>
    <t>①有形固定資産減価償却率：全国及び類似団体平均値を下回っており、良好な状態を示している。
②管渠老朽化率 ③管渠改善率：供用開始して25年経っているが、耐用年数を超える管渠が無いため、当該値は0となっている。
しかし、今後の老朽化に備えるため、ストックマネジメント計画を策定し、事業の計画・運営に取り組む必要がある。</t>
    <phoneticPr fontId="4"/>
  </si>
  <si>
    <t>本村の下水道事業は、総収益における一般会計からの繰入金の割合が毎年40％前後で推移しており、繰入金に依存した経営となっている。
　また、流動比率が100％を下回っていることから資金繰りが苦しく、水道事業会計から借入を行わなければならない財政状況となっている。
　下水道普及率は63.3％と低く、整備にかける投資がこれから増加していくことから、資金繰りに注意し、収支バランスをとりながら財政運営を行う必要がある。
　今後は、策定した経営戦略を元に、中長期の経営改善に向け、下水道整備率の向上、水洗化率向上のための普及啓蒙活動の強化、必要な事業の取捨選択など、健全な財政運営のために可能な取り組みを実施していく。</t>
    <rPh sb="134" eb="137">
      <t>フキュウリツ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</si>
</sst>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39A-4351-8407-9629785C34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739A-4351-8407-9629785C34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D8-4795-928A-232B8D6389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70D8-4795-928A-232B8D6389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69.709999999999994</c:v>
                </c:pt>
                <c:pt idx="4">
                  <c:v>71.72</c:v>
                </c:pt>
              </c:numCache>
            </c:numRef>
          </c:val>
          <c:extLst>
            <c:ext xmlns:c16="http://schemas.microsoft.com/office/drawing/2014/chart" uri="{C3380CC4-5D6E-409C-BE32-E72D297353CC}">
              <c16:uniqueId val="{00000000-BABA-44A5-B2E0-508E411EC6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BABA-44A5-B2E0-508E411EC6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114.54</c:v>
                </c:pt>
                <c:pt idx="4">
                  <c:v>107.11</c:v>
                </c:pt>
              </c:numCache>
            </c:numRef>
          </c:val>
          <c:extLst>
            <c:ext xmlns:c16="http://schemas.microsoft.com/office/drawing/2014/chart" uri="{C3380CC4-5D6E-409C-BE32-E72D297353CC}">
              <c16:uniqueId val="{00000000-41D1-45E3-B94F-EC2233991A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41D1-45E3-B94F-EC2233991A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2.5299999999999998</c:v>
                </c:pt>
                <c:pt idx="4">
                  <c:v>5.12</c:v>
                </c:pt>
              </c:numCache>
            </c:numRef>
          </c:val>
          <c:extLst>
            <c:ext xmlns:c16="http://schemas.microsoft.com/office/drawing/2014/chart" uri="{C3380CC4-5D6E-409C-BE32-E72D297353CC}">
              <c16:uniqueId val="{00000000-7880-4BE9-A959-5E922EEDF0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7880-4BE9-A959-5E922EEDF0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B10-4019-80A6-86D88D061D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BB10-4019-80A6-86D88D061D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501-46ED-9387-8B64797342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2501-46ED-9387-8B64797342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88.83</c:v>
                </c:pt>
                <c:pt idx="4">
                  <c:v>97.64</c:v>
                </c:pt>
              </c:numCache>
            </c:numRef>
          </c:val>
          <c:extLst>
            <c:ext xmlns:c16="http://schemas.microsoft.com/office/drawing/2014/chart" uri="{C3380CC4-5D6E-409C-BE32-E72D297353CC}">
              <c16:uniqueId val="{00000000-DF43-41A1-BC33-83AFB44302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DF43-41A1-BC33-83AFB44302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1585.71</c:v>
                </c:pt>
                <c:pt idx="4">
                  <c:v>1525.86</c:v>
                </c:pt>
              </c:numCache>
            </c:numRef>
          </c:val>
          <c:extLst>
            <c:ext xmlns:c16="http://schemas.microsoft.com/office/drawing/2014/chart" uri="{C3380CC4-5D6E-409C-BE32-E72D297353CC}">
              <c16:uniqueId val="{00000000-7F5B-4C95-969A-7BA5726A66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7F5B-4C95-969A-7BA5726A66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72.13</c:v>
                </c:pt>
                <c:pt idx="4">
                  <c:v>68.599999999999994</c:v>
                </c:pt>
              </c:numCache>
            </c:numRef>
          </c:val>
          <c:extLst>
            <c:ext xmlns:c16="http://schemas.microsoft.com/office/drawing/2014/chart" uri="{C3380CC4-5D6E-409C-BE32-E72D297353CC}">
              <c16:uniqueId val="{00000000-892D-4293-904E-967F01D1E4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892D-4293-904E-967F01D1E4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114.99</c:v>
                </c:pt>
                <c:pt idx="4">
                  <c:v>119.46</c:v>
                </c:pt>
              </c:numCache>
            </c:numRef>
          </c:val>
          <c:extLst>
            <c:ext xmlns:c16="http://schemas.microsoft.com/office/drawing/2014/chart" uri="{C3380CC4-5D6E-409C-BE32-E72D297353CC}">
              <c16:uniqueId val="{00000000-BADE-42A9-856A-98D2A3431F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BADE-42A9-856A-98D2A3431F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沖縄県　北中城村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17892</v>
      </c>
      <c r="AM8" s="55"/>
      <c r="AN8" s="55"/>
      <c r="AO8" s="55"/>
      <c r="AP8" s="55"/>
      <c r="AQ8" s="55"/>
      <c r="AR8" s="55"/>
      <c r="AS8" s="55"/>
      <c r="AT8" s="54">
        <f>データ!T6</f>
        <v>11.54</v>
      </c>
      <c r="AU8" s="54"/>
      <c r="AV8" s="54"/>
      <c r="AW8" s="54"/>
      <c r="AX8" s="54"/>
      <c r="AY8" s="54"/>
      <c r="AZ8" s="54"/>
      <c r="BA8" s="54"/>
      <c r="BB8" s="54">
        <f>データ!U6</f>
        <v>1550.43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70.69</v>
      </c>
      <c r="J10" s="54"/>
      <c r="K10" s="54"/>
      <c r="L10" s="54"/>
      <c r="M10" s="54"/>
      <c r="N10" s="54"/>
      <c r="O10" s="54"/>
      <c r="P10" s="54">
        <f>データ!P6</f>
        <v>63.34</v>
      </c>
      <c r="Q10" s="54"/>
      <c r="R10" s="54"/>
      <c r="S10" s="54"/>
      <c r="T10" s="54"/>
      <c r="U10" s="54"/>
      <c r="V10" s="54"/>
      <c r="W10" s="54">
        <f>データ!Q6</f>
        <v>100</v>
      </c>
      <c r="X10" s="54"/>
      <c r="Y10" s="54"/>
      <c r="Z10" s="54"/>
      <c r="AA10" s="54"/>
      <c r="AB10" s="54"/>
      <c r="AC10" s="54"/>
      <c r="AD10" s="55">
        <f>データ!R6</f>
        <v>1155</v>
      </c>
      <c r="AE10" s="55"/>
      <c r="AF10" s="55"/>
      <c r="AG10" s="55"/>
      <c r="AH10" s="55"/>
      <c r="AI10" s="55"/>
      <c r="AJ10" s="55"/>
      <c r="AK10" s="2"/>
      <c r="AL10" s="55">
        <f>データ!V6</f>
        <v>11315</v>
      </c>
      <c r="AM10" s="55"/>
      <c r="AN10" s="55"/>
      <c r="AO10" s="55"/>
      <c r="AP10" s="55"/>
      <c r="AQ10" s="55"/>
      <c r="AR10" s="55"/>
      <c r="AS10" s="55"/>
      <c r="AT10" s="54">
        <f>データ!W6</f>
        <v>4.18</v>
      </c>
      <c r="AU10" s="54"/>
      <c r="AV10" s="54"/>
      <c r="AW10" s="54"/>
      <c r="AX10" s="54"/>
      <c r="AY10" s="54"/>
      <c r="AZ10" s="54"/>
      <c r="BA10" s="54"/>
      <c r="BB10" s="54">
        <f>データ!X6</f>
        <v>2706.94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sblAPuA8V9DNys+1XXNi6Jlcfc0DWRAye9aMASTyd4ieJWlsl4FsBHWEH4gDSdTRrJo/ZH2evCbZMbsvKnp8g==" saltValue="msMqTbwaypyIIoV/d7Oa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473278</v>
      </c>
      <c r="D6" s="19">
        <f t="shared" si="3"/>
        <v>46</v>
      </c>
      <c r="E6" s="19">
        <f t="shared" si="3"/>
        <v>17</v>
      </c>
      <c r="F6" s="19">
        <f t="shared" si="3"/>
        <v>1</v>
      </c>
      <c r="G6" s="19">
        <f t="shared" si="3"/>
        <v>0</v>
      </c>
      <c r="H6" s="19" t="str">
        <f t="shared" si="3"/>
        <v>沖縄県　北中城村</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70.69</v>
      </c>
      <c r="P6" s="20">
        <f t="shared" si="3"/>
        <v>63.34</v>
      </c>
      <c r="Q6" s="20">
        <f t="shared" si="3"/>
        <v>100</v>
      </c>
      <c r="R6" s="20">
        <f t="shared" si="3"/>
        <v>1155</v>
      </c>
      <c r="S6" s="20">
        <f t="shared" si="3"/>
        <v>17892</v>
      </c>
      <c r="T6" s="20">
        <f t="shared" si="3"/>
        <v>11.54</v>
      </c>
      <c r="U6" s="20">
        <f t="shared" si="3"/>
        <v>1550.43</v>
      </c>
      <c r="V6" s="20">
        <f t="shared" si="3"/>
        <v>11315</v>
      </c>
      <c r="W6" s="20">
        <f t="shared" si="3"/>
        <v>4.18</v>
      </c>
      <c r="X6" s="20">
        <f t="shared" si="3"/>
        <v>2706.94</v>
      </c>
      <c r="Y6" s="21" t="str">
        <f>IF(Y7="",NA(),Y7)</f>
        <v>-</v>
      </c>
      <c r="Z6" s="21" t="str">
        <f t="shared" ref="Z6:AH6" si="4">IF(Z7="",NA(),Z7)</f>
        <v>-</v>
      </c>
      <c r="AA6" s="21" t="str">
        <f t="shared" si="4"/>
        <v>-</v>
      </c>
      <c r="AB6" s="21">
        <f t="shared" si="4"/>
        <v>114.54</v>
      </c>
      <c r="AC6" s="21">
        <f t="shared" si="4"/>
        <v>107.11</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88.83</v>
      </c>
      <c r="AY6" s="21">
        <f t="shared" si="6"/>
        <v>97.64</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1585.71</v>
      </c>
      <c r="BJ6" s="21">
        <f t="shared" si="7"/>
        <v>1525.86</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72.13</v>
      </c>
      <c r="BU6" s="21">
        <f t="shared" si="8"/>
        <v>68.599999999999994</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114.99</v>
      </c>
      <c r="CF6" s="21">
        <f t="shared" si="9"/>
        <v>119.46</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69.709999999999994</v>
      </c>
      <c r="DB6" s="21">
        <f t="shared" si="11"/>
        <v>71.72</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2.5299999999999998</v>
      </c>
      <c r="DM6" s="21">
        <f t="shared" si="12"/>
        <v>5.12</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2">
      <c r="A7" s="14"/>
      <c r="B7" s="23">
        <v>2021</v>
      </c>
      <c r="C7" s="23">
        <v>473278</v>
      </c>
      <c r="D7" s="23">
        <v>46</v>
      </c>
      <c r="E7" s="23">
        <v>17</v>
      </c>
      <c r="F7" s="23">
        <v>1</v>
      </c>
      <c r="G7" s="23">
        <v>0</v>
      </c>
      <c r="H7" s="23" t="s">
        <v>96</v>
      </c>
      <c r="I7" s="23" t="s">
        <v>97</v>
      </c>
      <c r="J7" s="23" t="s">
        <v>98</v>
      </c>
      <c r="K7" s="23" t="s">
        <v>99</v>
      </c>
      <c r="L7" s="23" t="s">
        <v>100</v>
      </c>
      <c r="M7" s="23" t="s">
        <v>101</v>
      </c>
      <c r="N7" s="24" t="s">
        <v>102</v>
      </c>
      <c r="O7" s="24">
        <v>70.69</v>
      </c>
      <c r="P7" s="24">
        <v>63.34</v>
      </c>
      <c r="Q7" s="24">
        <v>100</v>
      </c>
      <c r="R7" s="24">
        <v>1155</v>
      </c>
      <c r="S7" s="24">
        <v>17892</v>
      </c>
      <c r="T7" s="24">
        <v>11.54</v>
      </c>
      <c r="U7" s="24">
        <v>1550.43</v>
      </c>
      <c r="V7" s="24">
        <v>11315</v>
      </c>
      <c r="W7" s="24">
        <v>4.18</v>
      </c>
      <c r="X7" s="24">
        <v>2706.94</v>
      </c>
      <c r="Y7" s="24" t="s">
        <v>102</v>
      </c>
      <c r="Z7" s="24" t="s">
        <v>102</v>
      </c>
      <c r="AA7" s="24" t="s">
        <v>102</v>
      </c>
      <c r="AB7" s="24">
        <v>114.54</v>
      </c>
      <c r="AC7" s="24">
        <v>107.11</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88.83</v>
      </c>
      <c r="AY7" s="24">
        <v>97.64</v>
      </c>
      <c r="AZ7" s="24" t="s">
        <v>102</v>
      </c>
      <c r="BA7" s="24" t="s">
        <v>102</v>
      </c>
      <c r="BB7" s="24" t="s">
        <v>102</v>
      </c>
      <c r="BC7" s="24">
        <v>40.67</v>
      </c>
      <c r="BD7" s="24">
        <v>47.7</v>
      </c>
      <c r="BE7" s="24">
        <v>71.39</v>
      </c>
      <c r="BF7" s="24" t="s">
        <v>102</v>
      </c>
      <c r="BG7" s="24" t="s">
        <v>102</v>
      </c>
      <c r="BH7" s="24" t="s">
        <v>102</v>
      </c>
      <c r="BI7" s="24">
        <v>1585.71</v>
      </c>
      <c r="BJ7" s="24">
        <v>1525.86</v>
      </c>
      <c r="BK7" s="24" t="s">
        <v>102</v>
      </c>
      <c r="BL7" s="24" t="s">
        <v>102</v>
      </c>
      <c r="BM7" s="24" t="s">
        <v>102</v>
      </c>
      <c r="BN7" s="24">
        <v>1050.51</v>
      </c>
      <c r="BO7" s="24">
        <v>1102.01</v>
      </c>
      <c r="BP7" s="24">
        <v>669.11</v>
      </c>
      <c r="BQ7" s="24" t="s">
        <v>102</v>
      </c>
      <c r="BR7" s="24" t="s">
        <v>102</v>
      </c>
      <c r="BS7" s="24" t="s">
        <v>102</v>
      </c>
      <c r="BT7" s="24">
        <v>72.13</v>
      </c>
      <c r="BU7" s="24">
        <v>68.599999999999994</v>
      </c>
      <c r="BV7" s="24" t="s">
        <v>102</v>
      </c>
      <c r="BW7" s="24" t="s">
        <v>102</v>
      </c>
      <c r="BX7" s="24" t="s">
        <v>102</v>
      </c>
      <c r="BY7" s="24">
        <v>82.65</v>
      </c>
      <c r="BZ7" s="24">
        <v>82.55</v>
      </c>
      <c r="CA7" s="24">
        <v>99.73</v>
      </c>
      <c r="CB7" s="24" t="s">
        <v>102</v>
      </c>
      <c r="CC7" s="24" t="s">
        <v>102</v>
      </c>
      <c r="CD7" s="24" t="s">
        <v>102</v>
      </c>
      <c r="CE7" s="24">
        <v>114.99</v>
      </c>
      <c r="CF7" s="24">
        <v>119.46</v>
      </c>
      <c r="CG7" s="24" t="s">
        <v>102</v>
      </c>
      <c r="CH7" s="24" t="s">
        <v>102</v>
      </c>
      <c r="CI7" s="24" t="s">
        <v>102</v>
      </c>
      <c r="CJ7" s="24">
        <v>186.3</v>
      </c>
      <c r="CK7" s="24">
        <v>188.38</v>
      </c>
      <c r="CL7" s="24">
        <v>134.97999999999999</v>
      </c>
      <c r="CM7" s="24" t="s">
        <v>102</v>
      </c>
      <c r="CN7" s="24" t="s">
        <v>102</v>
      </c>
      <c r="CO7" s="24" t="s">
        <v>102</v>
      </c>
      <c r="CP7" s="24" t="s">
        <v>102</v>
      </c>
      <c r="CQ7" s="24" t="s">
        <v>102</v>
      </c>
      <c r="CR7" s="24" t="s">
        <v>102</v>
      </c>
      <c r="CS7" s="24" t="s">
        <v>102</v>
      </c>
      <c r="CT7" s="24" t="s">
        <v>102</v>
      </c>
      <c r="CU7" s="24">
        <v>50.53</v>
      </c>
      <c r="CV7" s="24">
        <v>51.42</v>
      </c>
      <c r="CW7" s="24">
        <v>59.99</v>
      </c>
      <c r="CX7" s="24" t="s">
        <v>102</v>
      </c>
      <c r="CY7" s="24" t="s">
        <v>102</v>
      </c>
      <c r="CZ7" s="24" t="s">
        <v>102</v>
      </c>
      <c r="DA7" s="24">
        <v>69.709999999999994</v>
      </c>
      <c r="DB7" s="24">
        <v>71.72</v>
      </c>
      <c r="DC7" s="24" t="s">
        <v>102</v>
      </c>
      <c r="DD7" s="24" t="s">
        <v>102</v>
      </c>
      <c r="DE7" s="24" t="s">
        <v>102</v>
      </c>
      <c r="DF7" s="24">
        <v>82.08</v>
      </c>
      <c r="DG7" s="24">
        <v>81.34</v>
      </c>
      <c r="DH7" s="24">
        <v>95.72</v>
      </c>
      <c r="DI7" s="24" t="s">
        <v>102</v>
      </c>
      <c r="DJ7" s="24" t="s">
        <v>102</v>
      </c>
      <c r="DK7" s="24" t="s">
        <v>102</v>
      </c>
      <c r="DL7" s="24">
        <v>2.5299999999999998</v>
      </c>
      <c r="DM7" s="24">
        <v>5.12</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KNG0328</cp:lastModifiedBy>
  <cp:lastPrinted>2023-01-19T00:01:04Z</cp:lastPrinted>
  <dcterms:created xsi:type="dcterms:W3CDTF">2023-01-12T23:36:08Z</dcterms:created>
  <dcterms:modified xsi:type="dcterms:W3CDTF">2023-01-19T00:01:05Z</dcterms:modified>
  <cp:category/>
</cp:coreProperties>
</file>