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145" windowHeight="8040" tabRatio="900" activeTab="0"/>
  </bookViews>
  <sheets>
    <sheet name="村内施設" sheetId="1" r:id="rId1"/>
    <sheet name="各行政区自治会長" sheetId="2" r:id="rId2"/>
    <sheet name="圏域別市町村人口" sheetId="3" r:id="rId3"/>
    <sheet name="圏域別市町村世帯数" sheetId="4" r:id="rId4"/>
    <sheet name="在沖軍人・軍属・家族数の推移" sheetId="5" r:id="rId5"/>
    <sheet name="機構図" sheetId="6" r:id="rId6"/>
    <sheet name="度量換算表" sheetId="7" r:id="rId7"/>
  </sheets>
  <definedNames>
    <definedName name="_xlnm.Print_Area" localSheetId="3">'圏域別市町村世帯数'!$A$1:$H$47</definedName>
  </definedNames>
  <calcPr fullCalcOnLoad="1"/>
</workbook>
</file>

<file path=xl/sharedStrings.xml><?xml version="1.0" encoding="utf-8"?>
<sst xmlns="http://schemas.openxmlformats.org/spreadsheetml/2006/main" count="563" uniqueCount="406">
  <si>
    <t>村内施設</t>
  </si>
  <si>
    <t>電話番号</t>
  </si>
  <si>
    <t>北中城村役場</t>
  </si>
  <si>
    <t>学校給食共同調理場</t>
  </si>
  <si>
    <t>喜舎場保育所</t>
  </si>
  <si>
    <t>屋宜原保育所</t>
  </si>
  <si>
    <t>仲順児童館</t>
  </si>
  <si>
    <t>島袋児童館</t>
  </si>
  <si>
    <t>北中城幼稚園</t>
  </si>
  <si>
    <t>北中城小学校</t>
  </si>
  <si>
    <t>島袋小学校</t>
  </si>
  <si>
    <t>北中城中学校</t>
  </si>
  <si>
    <t>沖縄ろう学校</t>
  </si>
  <si>
    <t>中城・北中城消防本部</t>
  </si>
  <si>
    <t>北中城村漁業組合</t>
  </si>
  <si>
    <t>北中城駐在所</t>
  </si>
  <si>
    <t>大城駐在所</t>
  </si>
  <si>
    <t>北中城郵便局</t>
  </si>
  <si>
    <t>北中城村商工会</t>
  </si>
  <si>
    <t>喜舎場</t>
  </si>
  <si>
    <t>仲順</t>
  </si>
  <si>
    <t>熱田</t>
  </si>
  <si>
    <t>島袋</t>
  </si>
  <si>
    <t>渡口</t>
  </si>
  <si>
    <t>屋宜原</t>
  </si>
  <si>
    <t>大城</t>
  </si>
  <si>
    <t>美崎</t>
  </si>
  <si>
    <t>安谷屋</t>
  </si>
  <si>
    <t>瑞慶覧</t>
  </si>
  <si>
    <t>和仁屋</t>
  </si>
  <si>
    <t>935-2233</t>
  </si>
  <si>
    <t>935-3773</t>
  </si>
  <si>
    <t>935-3545</t>
  </si>
  <si>
    <t>935-2510</t>
  </si>
  <si>
    <t>932-5226</t>
  </si>
  <si>
    <t>935-3237</t>
  </si>
  <si>
    <t>933-8066</t>
  </si>
  <si>
    <t>935-4554</t>
  </si>
  <si>
    <t>935-3980</t>
  </si>
  <si>
    <t>933-9863</t>
  </si>
  <si>
    <t>935-3979</t>
  </si>
  <si>
    <t>935-3377</t>
  </si>
  <si>
    <t>932-5475</t>
  </si>
  <si>
    <t>935-4748</t>
  </si>
  <si>
    <t>935-4040</t>
  </si>
  <si>
    <t>935-5719</t>
  </si>
  <si>
    <t>935-4520</t>
  </si>
  <si>
    <t>935-5190</t>
  </si>
  <si>
    <t>935-4955</t>
  </si>
  <si>
    <t>935-3078</t>
  </si>
  <si>
    <t>935-3852</t>
  </si>
  <si>
    <t>935-4051</t>
  </si>
  <si>
    <t>935-4475</t>
  </si>
  <si>
    <t>935-3923</t>
  </si>
  <si>
    <t>935-5556</t>
  </si>
  <si>
    <t>935-2350</t>
  </si>
  <si>
    <t>932-6822</t>
  </si>
  <si>
    <t>930-0195</t>
  </si>
  <si>
    <t>932-0921</t>
  </si>
  <si>
    <t>935-2280</t>
  </si>
  <si>
    <t>935-3238</t>
  </si>
  <si>
    <t>935-1311</t>
  </si>
  <si>
    <t>935-3171</t>
  </si>
  <si>
    <t>935-3939</t>
  </si>
  <si>
    <t>各行政区自治会長</t>
  </si>
  <si>
    <t>自治会長名</t>
  </si>
  <si>
    <t>石平</t>
  </si>
  <si>
    <t>荻道</t>
  </si>
  <si>
    <t>県営北中城団地</t>
  </si>
  <si>
    <t>比嘉　盛一</t>
  </si>
  <si>
    <t>伊集　守吉</t>
  </si>
  <si>
    <t>新垣　善彦</t>
  </si>
  <si>
    <t>比嘉　守光</t>
  </si>
  <si>
    <t>安里　邦雄</t>
  </si>
  <si>
    <t>大城　園子</t>
  </si>
  <si>
    <t>施　　　設　　　名</t>
  </si>
  <si>
    <t>所　　在　　地</t>
  </si>
  <si>
    <t>行　政　区</t>
  </si>
  <si>
    <t>68-1</t>
  </si>
  <si>
    <t>2070-15</t>
  </si>
  <si>
    <t>935-4423</t>
  </si>
  <si>
    <t>圏域別市町村人口</t>
  </si>
  <si>
    <t>市町村名</t>
  </si>
  <si>
    <t>総数</t>
  </si>
  <si>
    <t>男</t>
  </si>
  <si>
    <t>女</t>
  </si>
  <si>
    <t>実数</t>
  </si>
  <si>
    <t>率（%）</t>
  </si>
  <si>
    <t>面積</t>
  </si>
  <si>
    <t>人口密度</t>
  </si>
  <si>
    <t>(人/k㎡)</t>
  </si>
  <si>
    <t>沖縄県</t>
  </si>
  <si>
    <t>那覇市</t>
  </si>
  <si>
    <t>名護市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</si>
  <si>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</si>
  <si>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</si>
  <si>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</si>
  <si>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</si>
  <si>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</si>
  <si>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</si>
  <si>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</si>
  <si>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</si>
  <si>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</si>
  <si>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宜野湾市</t>
  </si>
  <si>
    <t>浦添市</t>
  </si>
  <si>
    <t>沖縄市</t>
  </si>
  <si>
    <t>うるま市</t>
  </si>
  <si>
    <t>読谷村</t>
  </si>
  <si>
    <t>嘉手納町</t>
  </si>
  <si>
    <t>北谷町</t>
  </si>
  <si>
    <t>北中城村</t>
  </si>
  <si>
    <t>中城村</t>
  </si>
  <si>
    <t>西原町</t>
  </si>
  <si>
    <t>糸満市</t>
  </si>
  <si>
    <t>豊見城市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</si>
  <si>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</si>
  <si>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</si>
  <si>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</si>
  <si>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</si>
  <si>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</si>
  <si>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</si>
  <si>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</si>
  <si>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</si>
  <si>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久米島町</t>
  </si>
  <si>
    <t>宮古島市</t>
  </si>
  <si>
    <t>多良間村</t>
  </si>
  <si>
    <t>石垣市</t>
  </si>
  <si>
    <t>竹富町</t>
  </si>
  <si>
    <t>与那国町</t>
  </si>
  <si>
    <t>宮古</t>
  </si>
  <si>
    <t>八重山</t>
  </si>
  <si>
    <t>(k㎡)</t>
  </si>
  <si>
    <t>中　　部</t>
  </si>
  <si>
    <t>北　　部</t>
  </si>
  <si>
    <t>南　　部</t>
  </si>
  <si>
    <t>圏域別市町村世帯数</t>
  </si>
  <si>
    <t>一般世帯</t>
  </si>
  <si>
    <t>施設等世帯</t>
  </si>
  <si>
    <t>1世帯あたり</t>
  </si>
  <si>
    <t>の人員</t>
  </si>
  <si>
    <t>世帯数</t>
  </si>
  <si>
    <t>年次</t>
  </si>
  <si>
    <t>平成17年</t>
  </si>
  <si>
    <t>在沖軍人・軍属・家族数の推移</t>
  </si>
  <si>
    <t>単位：人</t>
  </si>
  <si>
    <t>総計</t>
  </si>
  <si>
    <t>軍人</t>
  </si>
  <si>
    <t>軍属</t>
  </si>
  <si>
    <t>家族</t>
  </si>
  <si>
    <t>陸軍</t>
  </si>
  <si>
    <t>海軍</t>
  </si>
  <si>
    <t>空軍</t>
  </si>
  <si>
    <t>海兵隊</t>
  </si>
  <si>
    <t>平成15年</t>
  </si>
  <si>
    <t>平成16年</t>
  </si>
  <si>
    <t>資料：沖縄県基地対策課「沖縄の米軍及び自衛隊基地(統計資料)」</t>
  </si>
  <si>
    <t>喜舎場240</t>
  </si>
  <si>
    <t>喜舎場1034</t>
  </si>
  <si>
    <t>仲順60</t>
  </si>
  <si>
    <t>島袋215</t>
  </si>
  <si>
    <t>行政施設</t>
  </si>
  <si>
    <t>北中城村喜舎場426-2</t>
  </si>
  <si>
    <t>北中城村字仲順435</t>
  </si>
  <si>
    <t>北中城村教育委員会</t>
  </si>
  <si>
    <t>北中城村立中央公民館</t>
  </si>
  <si>
    <t>あやかりの杜（図書館等）</t>
  </si>
  <si>
    <t>北中城村字喜舎場1214</t>
  </si>
  <si>
    <t>983-8060</t>
  </si>
  <si>
    <t>北中城村熱田2070-8</t>
  </si>
  <si>
    <t>北中城村美崎209</t>
  </si>
  <si>
    <t>北中城村大城503</t>
  </si>
  <si>
    <t>中城村北中城村清掃事務組合(し尿処理場)</t>
  </si>
  <si>
    <t>中城城跡管理協議会(中城城跡)</t>
  </si>
  <si>
    <t>福祉施設</t>
  </si>
  <si>
    <t>北中城社会福祉協議会</t>
  </si>
  <si>
    <t>北中城村字仲順451</t>
  </si>
  <si>
    <t>北中城村総合社会福祉センター</t>
  </si>
  <si>
    <t>北中城村地域包括支援センター</t>
  </si>
  <si>
    <t>935-5922</t>
  </si>
  <si>
    <t>北中城村字喜舎場426-2（役場第二庁舎二階）</t>
  </si>
  <si>
    <t>百登保育園</t>
  </si>
  <si>
    <t>北中城村字島袋1927-1</t>
  </si>
  <si>
    <t>932-8118</t>
  </si>
  <si>
    <t>子育て支援センターきたなかぐすく</t>
  </si>
  <si>
    <t>北中城村字喜舎場241</t>
  </si>
  <si>
    <t>982-0505</t>
  </si>
  <si>
    <t>北中城村老人デイサービスセンターしおさい</t>
  </si>
  <si>
    <t>北中城村字美崎262</t>
  </si>
  <si>
    <t>北中城村地域ゆいまーる創造館</t>
  </si>
  <si>
    <t>北中城村字渡口457-3</t>
  </si>
  <si>
    <t>935-5955</t>
  </si>
  <si>
    <t>北谷・嘉手納・北中城ファミリーサポートセンター</t>
  </si>
  <si>
    <t>北谷町北谷1-12-11（101号室）</t>
  </si>
  <si>
    <t>989-9763</t>
  </si>
  <si>
    <t>北中城村字喜舎場255-1</t>
  </si>
  <si>
    <t>北中城村字喜舎場1</t>
  </si>
  <si>
    <t>北中城村字島袋1234</t>
  </si>
  <si>
    <t>北中城村字喜舎場306</t>
  </si>
  <si>
    <t>北中城村字渡口1997-9</t>
  </si>
  <si>
    <t>北中城高等学校</t>
  </si>
  <si>
    <t>北中城村字屋宜原415</t>
  </si>
  <si>
    <t>消防・警察・郵便</t>
  </si>
  <si>
    <t>北中城村字大城404</t>
  </si>
  <si>
    <t>北中城村字仲順27</t>
  </si>
  <si>
    <t>北中城村字大城166</t>
  </si>
  <si>
    <t>北中城村字喜舎場386-2</t>
  </si>
  <si>
    <t>その他施設</t>
  </si>
  <si>
    <t>北中城村字仲順432</t>
  </si>
  <si>
    <t>北中城村字熱田2070-7</t>
  </si>
  <si>
    <t>青葉苑（ごみ処理施設）</t>
  </si>
  <si>
    <t>中城村字伊舎堂787</t>
  </si>
  <si>
    <t>895-2911</t>
  </si>
  <si>
    <t>北中城村軍用地等地主連合会</t>
  </si>
  <si>
    <t>北中城村字安谷屋1353 ２F</t>
  </si>
  <si>
    <t>JAおきなわ北中城支店</t>
  </si>
  <si>
    <t>北中城村字安谷屋1353</t>
  </si>
  <si>
    <t>JAおきなわ島袋営業所</t>
  </si>
  <si>
    <t>北中城村字島袋410</t>
  </si>
  <si>
    <t>932-8145</t>
  </si>
  <si>
    <t>JAおきなわ渡口営業所</t>
  </si>
  <si>
    <t>北中城村字渡口488</t>
  </si>
  <si>
    <t>935-2200</t>
  </si>
  <si>
    <t>北中城村字熱田2070-15</t>
  </si>
  <si>
    <t>-</t>
  </si>
  <si>
    <t>中村家住宅</t>
  </si>
  <si>
    <t>北中城村字大城106</t>
  </si>
  <si>
    <t>935-3500</t>
  </si>
  <si>
    <t>若松公園</t>
  </si>
  <si>
    <t>北中城村字安谷屋131</t>
  </si>
  <si>
    <t>935-4404</t>
  </si>
  <si>
    <t>しおさい公苑</t>
  </si>
  <si>
    <t>北中城村字熱田2070-16</t>
  </si>
  <si>
    <t>平成24年4月現在</t>
  </si>
  <si>
    <t>安里　茂信</t>
  </si>
  <si>
    <t>公民館（集会所）住所</t>
  </si>
  <si>
    <t>比嘉　悟</t>
  </si>
  <si>
    <t>大代　永信</t>
  </si>
  <si>
    <t>174</t>
  </si>
  <si>
    <t>935-0139</t>
  </si>
  <si>
    <t>602</t>
  </si>
  <si>
    <t>與儀　光男</t>
  </si>
  <si>
    <t>外間　清子</t>
  </si>
  <si>
    <t>名幸　房則</t>
  </si>
  <si>
    <t>平成２２年10月1日現在</t>
  </si>
  <si>
    <t>南城市</t>
  </si>
  <si>
    <t>-</t>
  </si>
  <si>
    <t>伊平屋村</t>
  </si>
  <si>
    <t>伊是名村</t>
  </si>
  <si>
    <t>八重瀬町</t>
  </si>
  <si>
    <t>平成17年～22年の人口増減</t>
  </si>
  <si>
    <t>資料：平成22年国勢調査</t>
  </si>
  <si>
    <t>資料：平成２２年国勢調査</t>
  </si>
  <si>
    <t>平成17年～22年の世帯増減</t>
  </si>
  <si>
    <t>南城市</t>
  </si>
  <si>
    <t>八重瀬町</t>
  </si>
  <si>
    <t>平成18年</t>
  </si>
  <si>
    <t>平成19年</t>
  </si>
  <si>
    <t>平成20年</t>
  </si>
  <si>
    <t>平成21年</t>
  </si>
  <si>
    <t>平成23年</t>
  </si>
  <si>
    <t>伊佐　伸栄</t>
  </si>
  <si>
    <t>資料：総務課</t>
  </si>
  <si>
    <t>平成22年国勢調査人口</t>
  </si>
  <si>
    <t>平成22年国勢調査世帯数</t>
  </si>
  <si>
    <t>注）世帯数には不詳を含む。</t>
  </si>
  <si>
    <t>注）平成22年については非公表</t>
  </si>
  <si>
    <t>比嘉　勲</t>
  </si>
  <si>
    <t>平成25年1月現在</t>
  </si>
  <si>
    <t>北　中　城　村　役　場　機　構　図</t>
  </si>
  <si>
    <t>平成２４年４月１日現在</t>
  </si>
  <si>
    <t>総合調整監</t>
  </si>
  <si>
    <t>総務係</t>
  </si>
  <si>
    <t>庶務、法規、管財、防災、行政区、行政改革、情報公開、個人情報保護
秘書、交流事業、行政・人権、法律相談、女性行政、平和行政、文書整理、保管</t>
  </si>
  <si>
    <t>職員係</t>
  </si>
  <si>
    <t>人事、福利厚生、研修</t>
  </si>
  <si>
    <t>総　務　課</t>
  </si>
  <si>
    <t>電算係</t>
  </si>
  <si>
    <t>電算、選挙</t>
  </si>
  <si>
    <t>選挙管理委員会事務局</t>
  </si>
  <si>
    <t>総務課職員が併任</t>
  </si>
  <si>
    <t>企画係</t>
  </si>
  <si>
    <t>土地利用、国土利用計画法、沖縄振興策、公有水面埋立、総合計画、広域行政、統計、基地渉外、対米請求権、陳情等、広報、土地開発公社</t>
  </si>
  <si>
    <t>企画開発課</t>
  </si>
  <si>
    <t>財政係</t>
  </si>
  <si>
    <t>予算、財政計画</t>
  </si>
  <si>
    <t>維持管理係</t>
  </si>
  <si>
    <t>道路、交通・防犯施設整備事業</t>
  </si>
  <si>
    <t>生活環境課</t>
  </si>
  <si>
    <t>環境対策係</t>
  </si>
  <si>
    <t>廃棄物処理、狂犬病予防、墓地、清掃事務組合</t>
  </si>
  <si>
    <t>税務係</t>
  </si>
  <si>
    <t>村税、賦課、税証明</t>
  </si>
  <si>
    <t>税務課</t>
  </si>
  <si>
    <t>資産税係</t>
  </si>
  <si>
    <t>固定資産税、資産評価、土地補充台帳</t>
  </si>
  <si>
    <t>村　　　長</t>
  </si>
  <si>
    <t>副　村　長</t>
  </si>
  <si>
    <t>徴税係</t>
  </si>
  <si>
    <t>徴収、滞納処分</t>
  </si>
  <si>
    <t>戸籍係</t>
  </si>
  <si>
    <t>戸籍</t>
  </si>
  <si>
    <t>住民課</t>
  </si>
  <si>
    <t>住民年金係</t>
  </si>
  <si>
    <t>国民年金、住民登録、印鑑登録、諸証明、外人登録</t>
  </si>
  <si>
    <t>社会福祉係</t>
  </si>
  <si>
    <t>社会福祉、援護、生活保護、障害者福祉、介護保険事業</t>
  </si>
  <si>
    <t>福祉課</t>
  </si>
  <si>
    <t>児童福祉係</t>
  </si>
  <si>
    <t>児童福祉、児童館、母子、寡婦福祉、乳幼児医療、</t>
  </si>
  <si>
    <t>保育所</t>
  </si>
  <si>
    <t>喜舎場保育所、屋宜原保育所</t>
  </si>
  <si>
    <t>国民健康保険係</t>
  </si>
  <si>
    <t>国民健康保険事業、老人保健、特別会計</t>
  </si>
  <si>
    <t>健康保険課</t>
  </si>
  <si>
    <t>賦課徴収係</t>
  </si>
  <si>
    <t>国民健康保険</t>
  </si>
  <si>
    <t>健康対策係</t>
  </si>
  <si>
    <t>健康診断、生活習慣病、伝染病予防</t>
  </si>
  <si>
    <t>産業振興係</t>
  </si>
  <si>
    <t>観光、商工業、水産業、村まつり、雇用、緑化推進、特産物工芸</t>
  </si>
  <si>
    <t>産業振興課</t>
  </si>
  <si>
    <t>農政係</t>
  </si>
  <si>
    <t>農林振興、農村整備</t>
  </si>
  <si>
    <t>農地係</t>
  </si>
  <si>
    <t>農地利用調整、農業者年金、構造政策推進</t>
  </si>
  <si>
    <t>農林土木係</t>
  </si>
  <si>
    <t>土地改良、農道整備、農業災害</t>
  </si>
  <si>
    <t>農業委員会事務局</t>
  </si>
  <si>
    <t>産業振興課職員が併任</t>
  </si>
  <si>
    <t>建設係</t>
  </si>
  <si>
    <t>橋梁、土木事業、補助工事、道路台帳、土木災害、</t>
  </si>
  <si>
    <t>建設課</t>
  </si>
  <si>
    <t>都市計画係</t>
  </si>
  <si>
    <t>都市計画、公園緑地、景観行政、区画整理、建築確認、基地所在市町村活性化特別事業</t>
  </si>
  <si>
    <t>会計課</t>
  </si>
  <si>
    <t>会計係</t>
  </si>
  <si>
    <t>現金出納、決算</t>
  </si>
  <si>
    <t>総務係</t>
  </si>
  <si>
    <t>予算、決算、水道料金納付</t>
  </si>
  <si>
    <t>上下水道課</t>
  </si>
  <si>
    <t>施設管理係</t>
  </si>
  <si>
    <t>給水、維持管理、給水施設工事</t>
  </si>
  <si>
    <t>下水道係</t>
  </si>
  <si>
    <t>公共下水道</t>
  </si>
  <si>
    <t>議会・監査</t>
  </si>
  <si>
    <t>議会事務局</t>
  </si>
  <si>
    <t>議事係</t>
  </si>
  <si>
    <t>議会議事、監査</t>
  </si>
  <si>
    <t>教育総務課</t>
  </si>
  <si>
    <t>学校教育、教育施設管理、育英会、人事</t>
  </si>
  <si>
    <t>小学校</t>
  </si>
  <si>
    <t>小学校事務</t>
  </si>
  <si>
    <t>教育長</t>
  </si>
  <si>
    <t>中学校</t>
  </si>
  <si>
    <t>中学校事務</t>
  </si>
  <si>
    <t>幼稚園</t>
  </si>
  <si>
    <t>幼稚園教育</t>
  </si>
  <si>
    <t>学校給食係</t>
  </si>
  <si>
    <t>学校給食</t>
  </si>
  <si>
    <t>学校給食共同調理場</t>
  </si>
  <si>
    <t>給食調理係</t>
  </si>
  <si>
    <t>学校給食調理</t>
  </si>
  <si>
    <t>学校教育派遣指導主事</t>
  </si>
  <si>
    <t>社会教育係</t>
  </si>
  <si>
    <t>社会教育、団体育成、文化財保護</t>
  </si>
  <si>
    <t>生涯学習課</t>
  </si>
  <si>
    <t>社会体育係</t>
  </si>
  <si>
    <t>体育事業、体育施設管理</t>
  </si>
  <si>
    <t>文化振興係</t>
  </si>
  <si>
    <t>村史、地域誌</t>
  </si>
  <si>
    <t>中央公民館長</t>
  </si>
  <si>
    <t>公民館主事</t>
  </si>
  <si>
    <t>公民館事業　　生涯学習職員が兼ねる</t>
  </si>
  <si>
    <t>度　量　衝　換　算　表</t>
  </si>
  <si>
    <t>長　　さ</t>
  </si>
  <si>
    <t>㎝</t>
  </si>
  <si>
    <t>m</t>
  </si>
  <si>
    <t>km</t>
  </si>
  <si>
    <t>インチ</t>
  </si>
  <si>
    <t>フィート</t>
  </si>
  <si>
    <t>ヤード</t>
  </si>
  <si>
    <t>マイル</t>
  </si>
  <si>
    <t>面　　積</t>
  </si>
  <si>
    <t>㎡</t>
  </si>
  <si>
    <t>a</t>
  </si>
  <si>
    <t>ha</t>
  </si>
  <si>
    <t>k㎡</t>
  </si>
  <si>
    <t>平方ヤード</t>
  </si>
  <si>
    <t>エーカー</t>
  </si>
  <si>
    <t>坪・歩</t>
  </si>
  <si>
    <t>体　　積</t>
  </si>
  <si>
    <t>立法㎝</t>
  </si>
  <si>
    <t>リットル</t>
  </si>
  <si>
    <t>立法㍍</t>
  </si>
  <si>
    <t>立法フィート</t>
  </si>
  <si>
    <t>立法ヤード</t>
  </si>
  <si>
    <t>ガロン</t>
  </si>
  <si>
    <t>升</t>
  </si>
  <si>
    <t>重　　量</t>
  </si>
  <si>
    <t>g</t>
  </si>
  <si>
    <t>kg</t>
  </si>
  <si>
    <t>t</t>
  </si>
  <si>
    <t>オンス</t>
  </si>
  <si>
    <t>ポンド</t>
  </si>
  <si>
    <t>斥</t>
  </si>
  <si>
    <t>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</si>
</sst>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#,##0.0;&quot;△ &quot;#,##0.0"/>
    <numFmt numFmtId="179" formatCode="#,##0;&quot;△ &quot;#,##0"/>
    <numFmt numFmtId="180" formatCode="#,##0;[Red]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8"/>
      <color indexed="8"/>
      <name val="HG丸ｺﾞｼｯｸM-PRO"/>
      <family val="3"/>
    </font>
    <font>
      <sz val="7.35"/>
      <color indexed="8"/>
      <name val="HG丸ｺﾞｼｯｸM-PRO"/>
      <family val="3"/>
    </font>
    <font>
      <sz val="8.75"/>
      <color indexed="8"/>
      <name val="HG丸ｺﾞｼｯｸM-PRO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distributed" vertical="center"/>
    </xf>
    <xf numFmtId="38" fontId="5" fillId="0" borderId="12" xfId="48" applyFont="1" applyBorder="1" applyAlignment="1">
      <alignment vertical="center"/>
    </xf>
    <xf numFmtId="179" fontId="5" fillId="0" borderId="12" xfId="48" applyNumberFormat="1" applyFont="1" applyBorder="1" applyAlignment="1">
      <alignment vertical="center"/>
    </xf>
    <xf numFmtId="178" fontId="5" fillId="0" borderId="12" xfId="48" applyNumberFormat="1" applyFont="1" applyBorder="1" applyAlignment="1">
      <alignment vertical="center"/>
    </xf>
    <xf numFmtId="40" fontId="5" fillId="0" borderId="12" xfId="48" applyNumberFormat="1" applyFont="1" applyBorder="1" applyAlignment="1">
      <alignment vertical="center"/>
    </xf>
    <xf numFmtId="177" fontId="5" fillId="0" borderId="12" xfId="48" applyNumberFormat="1" applyFont="1" applyBorder="1" applyAlignment="1">
      <alignment vertical="center"/>
    </xf>
    <xf numFmtId="38" fontId="5" fillId="33" borderId="12" xfId="48" applyFont="1" applyFill="1" applyBorder="1" applyAlignment="1">
      <alignment vertical="center"/>
    </xf>
    <xf numFmtId="178" fontId="5" fillId="33" borderId="12" xfId="48" applyNumberFormat="1" applyFont="1" applyFill="1" applyBorder="1" applyAlignment="1">
      <alignment vertical="center"/>
    </xf>
    <xf numFmtId="40" fontId="5" fillId="33" borderId="12" xfId="48" applyNumberFormat="1" applyFont="1" applyFill="1" applyBorder="1" applyAlignment="1">
      <alignment vertical="center"/>
    </xf>
    <xf numFmtId="177" fontId="5" fillId="33" borderId="12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2" xfId="48" applyFont="1" applyBorder="1" applyAlignment="1">
      <alignment/>
    </xf>
    <xf numFmtId="38" fontId="3" fillId="0" borderId="12" xfId="48" applyFont="1" applyBorder="1" applyAlignment="1">
      <alignment vertical="center"/>
    </xf>
    <xf numFmtId="179" fontId="3" fillId="0" borderId="12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40" fontId="3" fillId="0" borderId="12" xfId="48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180" fontId="3" fillId="0" borderId="12" xfId="0" applyNumberFormat="1" applyFont="1" applyBorder="1" applyAlignment="1">
      <alignment/>
    </xf>
    <xf numFmtId="180" fontId="3" fillId="0" borderId="12" xfId="0" applyNumberFormat="1" applyFont="1" applyBorder="1" applyAlignment="1">
      <alignment vertical="center"/>
    </xf>
    <xf numFmtId="180" fontId="5" fillId="0" borderId="12" xfId="48" applyNumberFormat="1" applyFont="1" applyBorder="1" applyAlignment="1">
      <alignment vertical="center"/>
    </xf>
    <xf numFmtId="180" fontId="5" fillId="33" borderId="12" xfId="48" applyNumberFormat="1" applyFont="1" applyFill="1" applyBorder="1" applyAlignment="1">
      <alignment vertical="center"/>
    </xf>
    <xf numFmtId="179" fontId="3" fillId="0" borderId="12" xfId="0" applyNumberFormat="1" applyFont="1" applyBorder="1" applyAlignment="1">
      <alignment/>
    </xf>
    <xf numFmtId="38" fontId="3" fillId="0" borderId="12" xfId="48" applyFont="1" applyBorder="1" applyAlignment="1">
      <alignment horizontal="right" vertical="center"/>
    </xf>
    <xf numFmtId="38" fontId="0" fillId="0" borderId="0" xfId="0" applyNumberFormat="1" applyAlignment="1">
      <alignment/>
    </xf>
    <xf numFmtId="0" fontId="3" fillId="11" borderId="12" xfId="0" applyFont="1" applyFill="1" applyBorder="1" applyAlignment="1">
      <alignment horizontal="distributed" vertical="center"/>
    </xf>
    <xf numFmtId="38" fontId="3" fillId="11" borderId="12" xfId="48" applyFont="1" applyFill="1" applyBorder="1" applyAlignment="1">
      <alignment vertical="center"/>
    </xf>
    <xf numFmtId="179" fontId="3" fillId="11" borderId="12" xfId="48" applyNumberFormat="1" applyFont="1" applyFill="1" applyBorder="1" applyAlignment="1">
      <alignment vertical="center"/>
    </xf>
    <xf numFmtId="178" fontId="3" fillId="11" borderId="12" xfId="48" applyNumberFormat="1" applyFont="1" applyFill="1" applyBorder="1" applyAlignment="1">
      <alignment vertical="center"/>
    </xf>
    <xf numFmtId="40" fontId="3" fillId="11" borderId="12" xfId="48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distributed" vertic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17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  <xf numFmtId="0" fontId="9" fillId="0" borderId="19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21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9" fillId="0" borderId="22" xfId="0" applyFont="1" applyBorder="1" applyAlignment="1" applyProtection="1">
      <alignment horizontal="distributed" vertical="center"/>
      <protection/>
    </xf>
    <xf numFmtId="0" fontId="9" fillId="0" borderId="23" xfId="0" applyFont="1" applyBorder="1" applyAlignment="1" applyProtection="1">
      <alignment horizontal="distributed" vertical="center"/>
      <protection/>
    </xf>
    <xf numFmtId="0" fontId="9" fillId="0" borderId="24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 horizontal="distributed" vertical="center"/>
      <protection/>
    </xf>
    <xf numFmtId="0" fontId="12" fillId="0" borderId="2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distributed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9" fillId="0" borderId="2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25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 shrinkToFit="1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 horizontal="center"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distributed" vertical="center" textRotation="255"/>
      <protection/>
    </xf>
    <xf numFmtId="0" fontId="9" fillId="0" borderId="19" xfId="0" applyFont="1" applyBorder="1" applyAlignment="1" applyProtection="1">
      <alignment horizontal="distributed" vertical="center" shrinkToFit="1"/>
      <protection/>
    </xf>
    <xf numFmtId="0" fontId="9" fillId="0" borderId="17" xfId="0" applyFont="1" applyBorder="1" applyAlignment="1" applyProtection="1">
      <alignment horizontal="distributed" vertical="center" textRotation="255"/>
      <protection/>
    </xf>
    <xf numFmtId="0" fontId="9" fillId="0" borderId="0" xfId="0" applyFont="1" applyBorder="1" applyAlignment="1" applyProtection="1">
      <alignment horizontal="distributed" vertical="center" textRotation="255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9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vertical="top" textRotation="255"/>
      <protection/>
    </xf>
    <xf numFmtId="0" fontId="3" fillId="5" borderId="10" xfId="0" applyFont="1" applyFill="1" applyBorder="1" applyAlignment="1">
      <alignment horizontal="left" vertical="center" shrinkToFit="1"/>
    </xf>
    <xf numFmtId="0" fontId="3" fillId="5" borderId="26" xfId="0" applyFont="1" applyFill="1" applyBorder="1" applyAlignment="1">
      <alignment horizontal="left" vertical="center" shrinkToFit="1"/>
    </xf>
    <xf numFmtId="0" fontId="3" fillId="5" borderId="11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  <xf numFmtId="0" fontId="9" fillId="0" borderId="19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23" xfId="0" applyFont="1" applyBorder="1" applyAlignment="1" applyProtection="1">
      <alignment horizontal="distributed" vertical="center"/>
      <protection/>
    </xf>
    <xf numFmtId="0" fontId="9" fillId="0" borderId="17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4" fillId="0" borderId="14" xfId="0" applyFont="1" applyBorder="1" applyAlignment="1" applyProtection="1">
      <alignment horizontal="distributed" vertical="center"/>
      <protection/>
    </xf>
    <xf numFmtId="0" fontId="14" fillId="0" borderId="15" xfId="0" applyFont="1" applyBorder="1" applyAlignment="1" applyProtection="1">
      <alignment horizontal="distributed" vertical="center"/>
      <protection/>
    </xf>
    <xf numFmtId="0" fontId="11" fillId="0" borderId="0" xfId="0" applyFont="1" applyAlignment="1" applyProtection="1">
      <alignment horizontal="left" vertical="center" shrinkToFit="1"/>
      <protection/>
    </xf>
    <xf numFmtId="0" fontId="9" fillId="0" borderId="14" xfId="0" applyFont="1" applyBorder="1" applyAlignment="1" applyProtection="1">
      <alignment horizontal="distributed" vertical="center" textRotation="255"/>
      <protection/>
    </xf>
    <xf numFmtId="0" fontId="9" fillId="0" borderId="27" xfId="0" applyFont="1" applyBorder="1" applyAlignment="1" applyProtection="1">
      <alignment horizontal="distributed" vertical="center" textRotation="255"/>
      <protection/>
    </xf>
    <xf numFmtId="0" fontId="9" fillId="0" borderId="15" xfId="0" applyFont="1" applyBorder="1" applyAlignment="1" applyProtection="1">
      <alignment horizontal="distributed" vertical="center" textRotation="255"/>
      <protection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0" xfId="0" applyFont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distributed" vertical="center" shrinkToFit="1"/>
      <protection/>
    </xf>
    <xf numFmtId="0" fontId="9" fillId="0" borderId="20" xfId="0" applyFont="1" applyBorder="1" applyAlignment="1" applyProtection="1">
      <alignment horizontal="distributed" vertical="center" shrinkToFit="1"/>
      <protection/>
    </xf>
    <xf numFmtId="0" fontId="9" fillId="0" borderId="23" xfId="0" applyFont="1" applyBorder="1" applyAlignment="1" applyProtection="1">
      <alignment horizontal="distributed" vertical="center" shrinkToFit="1"/>
      <protection/>
    </xf>
    <xf numFmtId="0" fontId="9" fillId="0" borderId="17" xfId="0" applyFont="1" applyBorder="1" applyAlignment="1" applyProtection="1">
      <alignment horizontal="distributed" vertical="center" shrinkToFit="1"/>
      <protection/>
    </xf>
    <xf numFmtId="0" fontId="9" fillId="0" borderId="16" xfId="0" applyFont="1" applyBorder="1" applyAlignment="1" applyProtection="1">
      <alignment horizontal="distributed" vertical="center" shrinkToFit="1"/>
      <protection/>
    </xf>
    <xf numFmtId="0" fontId="9" fillId="0" borderId="12" xfId="0" applyFont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27" xfId="0" applyFont="1" applyBorder="1" applyAlignment="1" applyProtection="1">
      <alignment horizontal="distributed" vertical="center"/>
      <protection/>
    </xf>
    <xf numFmtId="0" fontId="9" fillId="0" borderId="14" xfId="0" applyFont="1" applyBorder="1" applyAlignment="1" applyProtection="1">
      <alignment horizontal="distributed" vertical="center" wrapText="1"/>
      <protection/>
    </xf>
    <xf numFmtId="0" fontId="9" fillId="0" borderId="15" xfId="0" applyFont="1" applyBorder="1" applyAlignment="1" applyProtection="1">
      <alignment horizontal="distributed" vertical="center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distributed"/>
      <protection/>
    </xf>
    <xf numFmtId="0" fontId="13" fillId="0" borderId="0" xfId="0" applyFont="1" applyAlignment="1" applyProtection="1">
      <alignment/>
      <protection locked="0"/>
    </xf>
    <xf numFmtId="0" fontId="12" fillId="0" borderId="25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在沖軍人・軍属・家族数の推移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"/>
          <c:y val="0.12875"/>
          <c:w val="0.947"/>
          <c:h val="0.8245"/>
        </c:manualLayout>
      </c:layout>
      <c:bar3DChart>
        <c:barDir val="col"/>
        <c:grouping val="stacked"/>
        <c:varyColors val="0"/>
        <c:ser>
          <c:idx val="0"/>
          <c:order val="0"/>
          <c:tx>
            <c:v>軍人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'在沖軍人・軍属・家族数の推移'!$A$5:$A$12</c:f>
              <c:strCache/>
            </c:strRef>
          </c:cat>
          <c:val>
            <c:numRef>
              <c:f>'在沖軍人・軍属・家族数の推移'!$C$5:$C$12</c:f>
              <c:numCache/>
            </c:numRef>
          </c:val>
          <c:shape val="box"/>
        </c:ser>
        <c:ser>
          <c:idx val="1"/>
          <c:order val="1"/>
          <c:tx>
            <c:v>軍属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'在沖軍人・軍属・家族数の推移'!$A$5:$A$12</c:f>
              <c:strCache/>
            </c:strRef>
          </c:cat>
          <c:val>
            <c:numRef>
              <c:f>'在沖軍人・軍属・家族数の推移'!$D$5:$D$12</c:f>
              <c:numCache/>
            </c:numRef>
          </c:val>
          <c:shape val="box"/>
        </c:ser>
        <c:ser>
          <c:idx val="2"/>
          <c:order val="2"/>
          <c:tx>
            <c:v>家族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'在沖軍人・軍属・家族数の推移'!$A$5:$A$12</c:f>
              <c:strCache/>
            </c:strRef>
          </c:cat>
          <c:val>
            <c:numRef>
              <c:f>'在沖軍人・軍属・家族数の推移'!$E$5:$E$12</c:f>
              <c:numCache/>
            </c:numRef>
          </c:val>
          <c:shape val="box"/>
        </c:ser>
        <c:overlap val="100"/>
        <c:shape val="box"/>
        <c:axId val="38310189"/>
        <c:axId val="9247382"/>
      </c:bar3D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247382"/>
        <c:crosses val="autoZero"/>
        <c:auto val="1"/>
        <c:lblOffset val="100"/>
        <c:tickLblSkip val="1"/>
        <c:noMultiLvlLbl val="0"/>
      </c:catAx>
      <c:valAx>
        <c:axId val="92473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705"/>
              <c:y val="-0.4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10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"/>
          <c:y val="0.162"/>
          <c:w val="0.1997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軍人・軍属・家族の割合（平成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"/>
          <c:y val="0.23325"/>
          <c:w val="0.899"/>
          <c:h val="0.4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軍人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軍属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家族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'在沖軍人・軍属・家族数の推移'!$C$12:$E$12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28575</xdr:rowOff>
    </xdr:from>
    <xdr:to>
      <xdr:col>9</xdr:col>
      <xdr:colOff>542925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114300" y="3638550"/>
        <a:ext cx="56197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14</xdr:row>
      <xdr:rowOff>66675</xdr:rowOff>
    </xdr:from>
    <xdr:to>
      <xdr:col>20</xdr:col>
      <xdr:colOff>409575</xdr:colOff>
      <xdr:row>40</xdr:row>
      <xdr:rowOff>66675</xdr:rowOff>
    </xdr:to>
    <xdr:graphicFrame>
      <xdr:nvGraphicFramePr>
        <xdr:cNvPr id="2" name="Chart 2"/>
        <xdr:cNvGraphicFramePr/>
      </xdr:nvGraphicFramePr>
      <xdr:xfrm>
        <a:off x="5953125" y="3676650"/>
        <a:ext cx="59340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BreakPreview" zoomScale="145" zoomScaleSheetLayoutView="145" zoomScalePageLayoutView="0" workbookViewId="0" topLeftCell="A1">
      <selection activeCell="E12" sqref="E12"/>
    </sheetView>
  </sheetViews>
  <sheetFormatPr defaultColWidth="9.00390625" defaultRowHeight="13.5"/>
  <cols>
    <col min="1" max="1" width="20.25390625" style="0" customWidth="1"/>
    <col min="2" max="2" width="22.625" style="0" bestFit="1" customWidth="1"/>
    <col min="3" max="3" width="12.25390625" style="0" customWidth="1"/>
  </cols>
  <sheetData>
    <row r="1" spans="1:3" ht="13.5">
      <c r="A1" s="109" t="s">
        <v>0</v>
      </c>
      <c r="B1" s="109"/>
      <c r="C1" s="109"/>
    </row>
    <row r="2" spans="1:3" ht="13.5">
      <c r="A2" s="1"/>
      <c r="B2" s="1"/>
      <c r="C2" s="2" t="s">
        <v>232</v>
      </c>
    </row>
    <row r="3" spans="1:3" ht="13.5">
      <c r="A3" s="7" t="s">
        <v>75</v>
      </c>
      <c r="B3" s="35" t="s">
        <v>76</v>
      </c>
      <c r="C3" s="7" t="s">
        <v>1</v>
      </c>
    </row>
    <row r="4" spans="1:3" ht="13.5">
      <c r="A4" s="110" t="s">
        <v>160</v>
      </c>
      <c r="B4" s="111"/>
      <c r="C4" s="112"/>
    </row>
    <row r="5" spans="1:3" ht="13.5">
      <c r="A5" s="51" t="s">
        <v>2</v>
      </c>
      <c r="B5" s="52" t="s">
        <v>161</v>
      </c>
      <c r="C5" s="37" t="s">
        <v>30</v>
      </c>
    </row>
    <row r="6" spans="1:3" ht="13.5">
      <c r="A6" s="51" t="s">
        <v>163</v>
      </c>
      <c r="B6" s="113" t="s">
        <v>162</v>
      </c>
      <c r="C6" s="115" t="s">
        <v>31</v>
      </c>
    </row>
    <row r="7" spans="1:3" ht="13.5">
      <c r="A7" s="51" t="s">
        <v>164</v>
      </c>
      <c r="B7" s="114"/>
      <c r="C7" s="116"/>
    </row>
    <row r="8" spans="1:3" ht="13.5">
      <c r="A8" s="51" t="s">
        <v>3</v>
      </c>
      <c r="B8" s="52" t="s">
        <v>168</v>
      </c>
      <c r="C8" s="37" t="s">
        <v>32</v>
      </c>
    </row>
    <row r="9" spans="1:3" ht="13.5">
      <c r="A9" s="51" t="s">
        <v>165</v>
      </c>
      <c r="B9" s="52" t="s">
        <v>166</v>
      </c>
      <c r="C9" s="37" t="s">
        <v>167</v>
      </c>
    </row>
    <row r="10" spans="1:3" ht="13.5">
      <c r="A10" s="51" t="s">
        <v>171</v>
      </c>
      <c r="B10" s="52" t="s">
        <v>169</v>
      </c>
      <c r="C10" s="37" t="s">
        <v>44</v>
      </c>
    </row>
    <row r="11" spans="1:3" ht="13.5">
      <c r="A11" s="51" t="s">
        <v>172</v>
      </c>
      <c r="B11" s="52" t="s">
        <v>170</v>
      </c>
      <c r="C11" s="37" t="s">
        <v>45</v>
      </c>
    </row>
    <row r="12" spans="1:3" ht="13.5">
      <c r="A12" s="106" t="s">
        <v>173</v>
      </c>
      <c r="B12" s="107"/>
      <c r="C12" s="108"/>
    </row>
    <row r="13" spans="1:3" ht="13.5">
      <c r="A13" s="52" t="s">
        <v>174</v>
      </c>
      <c r="B13" s="117" t="s">
        <v>175</v>
      </c>
      <c r="C13" s="117" t="s">
        <v>46</v>
      </c>
    </row>
    <row r="14" spans="1:3" ht="13.5">
      <c r="A14" s="52" t="s">
        <v>176</v>
      </c>
      <c r="B14" s="118"/>
      <c r="C14" s="118"/>
    </row>
    <row r="15" spans="1:3" ht="13.5">
      <c r="A15" s="52" t="s">
        <v>177</v>
      </c>
      <c r="B15" s="10" t="s">
        <v>179</v>
      </c>
      <c r="C15" s="36" t="s">
        <v>178</v>
      </c>
    </row>
    <row r="16" spans="1:3" ht="13.5">
      <c r="A16" s="51" t="s">
        <v>4</v>
      </c>
      <c r="B16" s="53" t="s">
        <v>156</v>
      </c>
      <c r="C16" s="37" t="s">
        <v>33</v>
      </c>
    </row>
    <row r="17" spans="1:3" ht="13.5">
      <c r="A17" s="51" t="s">
        <v>5</v>
      </c>
      <c r="B17" s="53" t="s">
        <v>157</v>
      </c>
      <c r="C17" s="37" t="s">
        <v>34</v>
      </c>
    </row>
    <row r="18" spans="1:3" ht="13.5">
      <c r="A18" s="51" t="s">
        <v>180</v>
      </c>
      <c r="B18" s="53" t="s">
        <v>181</v>
      </c>
      <c r="C18" s="37" t="s">
        <v>182</v>
      </c>
    </row>
    <row r="19" spans="1:3" ht="13.5">
      <c r="A19" s="51" t="s">
        <v>6</v>
      </c>
      <c r="B19" s="53" t="s">
        <v>158</v>
      </c>
      <c r="C19" s="37" t="s">
        <v>35</v>
      </c>
    </row>
    <row r="20" spans="1:3" ht="13.5">
      <c r="A20" s="51" t="s">
        <v>7</v>
      </c>
      <c r="B20" s="53" t="s">
        <v>159</v>
      </c>
      <c r="C20" s="37" t="s">
        <v>36</v>
      </c>
    </row>
    <row r="21" spans="1:3" ht="13.5">
      <c r="A21" s="51" t="s">
        <v>183</v>
      </c>
      <c r="B21" s="53" t="s">
        <v>184</v>
      </c>
      <c r="C21" s="37" t="s">
        <v>185</v>
      </c>
    </row>
    <row r="22" spans="1:3" ht="13.5">
      <c r="A22" s="51" t="s">
        <v>186</v>
      </c>
      <c r="B22" s="53" t="s">
        <v>187</v>
      </c>
      <c r="C22" s="37" t="s">
        <v>47</v>
      </c>
    </row>
    <row r="23" spans="1:3" ht="13.5">
      <c r="A23" s="51" t="s">
        <v>188</v>
      </c>
      <c r="B23" s="53" t="s">
        <v>189</v>
      </c>
      <c r="C23" s="37" t="s">
        <v>190</v>
      </c>
    </row>
    <row r="24" spans="1:3" ht="13.5">
      <c r="A24" s="51" t="s">
        <v>191</v>
      </c>
      <c r="B24" s="53" t="s">
        <v>192</v>
      </c>
      <c r="C24" s="37" t="s">
        <v>193</v>
      </c>
    </row>
    <row r="25" spans="1:3" ht="13.5">
      <c r="A25" s="51" t="s">
        <v>8</v>
      </c>
      <c r="B25" s="53" t="s">
        <v>194</v>
      </c>
      <c r="C25" s="37" t="s">
        <v>37</v>
      </c>
    </row>
    <row r="26" spans="1:3" ht="13.5">
      <c r="A26" s="51" t="s">
        <v>9</v>
      </c>
      <c r="B26" s="53" t="s">
        <v>195</v>
      </c>
      <c r="C26" s="37" t="s">
        <v>38</v>
      </c>
    </row>
    <row r="27" spans="1:3" ht="13.5">
      <c r="A27" s="51" t="s">
        <v>10</v>
      </c>
      <c r="B27" s="53" t="s">
        <v>196</v>
      </c>
      <c r="C27" s="37" t="s">
        <v>39</v>
      </c>
    </row>
    <row r="28" spans="1:3" ht="13.5">
      <c r="A28" s="51" t="s">
        <v>11</v>
      </c>
      <c r="B28" s="52" t="s">
        <v>197</v>
      </c>
      <c r="C28" s="37" t="s">
        <v>40</v>
      </c>
    </row>
    <row r="29" spans="1:3" ht="13.5">
      <c r="A29" s="51" t="s">
        <v>199</v>
      </c>
      <c r="B29" s="52" t="s">
        <v>198</v>
      </c>
      <c r="C29" s="37" t="s">
        <v>41</v>
      </c>
    </row>
    <row r="30" spans="1:3" ht="13.5">
      <c r="A30" s="51" t="s">
        <v>12</v>
      </c>
      <c r="B30" s="52" t="s">
        <v>200</v>
      </c>
      <c r="C30" s="37" t="s">
        <v>42</v>
      </c>
    </row>
    <row r="31" spans="1:3" ht="13.5">
      <c r="A31" s="106" t="s">
        <v>201</v>
      </c>
      <c r="B31" s="107"/>
      <c r="C31" s="108"/>
    </row>
    <row r="32" spans="1:3" ht="13.5">
      <c r="A32" s="51" t="s">
        <v>13</v>
      </c>
      <c r="B32" s="52" t="s">
        <v>202</v>
      </c>
      <c r="C32" s="37" t="s">
        <v>43</v>
      </c>
    </row>
    <row r="33" spans="1:3" ht="13.5">
      <c r="A33" s="51" t="s">
        <v>15</v>
      </c>
      <c r="B33" s="52" t="s">
        <v>203</v>
      </c>
      <c r="C33" s="37" t="s">
        <v>49</v>
      </c>
    </row>
    <row r="34" spans="1:3" ht="13.5">
      <c r="A34" s="51" t="s">
        <v>16</v>
      </c>
      <c r="B34" s="52" t="s">
        <v>204</v>
      </c>
      <c r="C34" s="37" t="s">
        <v>50</v>
      </c>
    </row>
    <row r="35" spans="1:3" ht="13.5">
      <c r="A35" s="51" t="s">
        <v>17</v>
      </c>
      <c r="B35" s="52" t="s">
        <v>205</v>
      </c>
      <c r="C35" s="37" t="s">
        <v>62</v>
      </c>
    </row>
    <row r="36" spans="1:3" ht="13.5">
      <c r="A36" s="106" t="s">
        <v>206</v>
      </c>
      <c r="B36" s="107"/>
      <c r="C36" s="108"/>
    </row>
    <row r="37" spans="1:3" ht="13.5">
      <c r="A37" s="51" t="s">
        <v>18</v>
      </c>
      <c r="B37" s="52" t="s">
        <v>207</v>
      </c>
      <c r="C37" s="37" t="s">
        <v>63</v>
      </c>
    </row>
    <row r="38" spans="1:3" ht="13.5">
      <c r="A38" s="51" t="s">
        <v>14</v>
      </c>
      <c r="B38" s="52" t="s">
        <v>208</v>
      </c>
      <c r="C38" s="37" t="s">
        <v>48</v>
      </c>
    </row>
    <row r="39" spans="1:3" ht="13.5">
      <c r="A39" s="51" t="s">
        <v>209</v>
      </c>
      <c r="B39" s="52" t="s">
        <v>210</v>
      </c>
      <c r="C39" s="37" t="s">
        <v>211</v>
      </c>
    </row>
    <row r="40" spans="1:3" ht="13.5">
      <c r="A40" s="51" t="s">
        <v>212</v>
      </c>
      <c r="B40" s="52" t="s">
        <v>213</v>
      </c>
      <c r="C40" s="37" t="s">
        <v>52</v>
      </c>
    </row>
    <row r="41" spans="1:3" ht="13.5">
      <c r="A41" s="51" t="s">
        <v>214</v>
      </c>
      <c r="B41" s="52" t="s">
        <v>215</v>
      </c>
      <c r="C41" s="37" t="s">
        <v>51</v>
      </c>
    </row>
    <row r="42" spans="1:3" ht="13.5">
      <c r="A42" s="51" t="s">
        <v>216</v>
      </c>
      <c r="B42" s="52" t="s">
        <v>217</v>
      </c>
      <c r="C42" s="37" t="s">
        <v>218</v>
      </c>
    </row>
    <row r="43" spans="1:3" ht="13.5">
      <c r="A43" s="51" t="s">
        <v>219</v>
      </c>
      <c r="B43" s="52" t="s">
        <v>220</v>
      </c>
      <c r="C43" s="37" t="s">
        <v>221</v>
      </c>
    </row>
    <row r="44" spans="1:3" ht="13.5">
      <c r="A44" s="51" t="s">
        <v>68</v>
      </c>
      <c r="B44" s="52" t="s">
        <v>222</v>
      </c>
      <c r="C44" s="10" t="s">
        <v>223</v>
      </c>
    </row>
    <row r="45" spans="1:3" ht="13.5">
      <c r="A45" s="51" t="s">
        <v>224</v>
      </c>
      <c r="B45" s="52" t="s">
        <v>225</v>
      </c>
      <c r="C45" s="37" t="s">
        <v>226</v>
      </c>
    </row>
    <row r="46" spans="1:3" ht="13.5">
      <c r="A46" s="51" t="s">
        <v>227</v>
      </c>
      <c r="B46" s="52" t="s">
        <v>228</v>
      </c>
      <c r="C46" s="37" t="s">
        <v>229</v>
      </c>
    </row>
    <row r="47" spans="1:3" ht="13.5">
      <c r="A47" s="51" t="s">
        <v>230</v>
      </c>
      <c r="B47" s="52" t="s">
        <v>231</v>
      </c>
      <c r="C47" s="10" t="s">
        <v>223</v>
      </c>
    </row>
  </sheetData>
  <sheetProtection/>
  <mergeCells count="9">
    <mergeCell ref="A31:C31"/>
    <mergeCell ref="A36:C36"/>
    <mergeCell ref="A1:C1"/>
    <mergeCell ref="A4:C4"/>
    <mergeCell ref="B6:B7"/>
    <mergeCell ref="C6:C7"/>
    <mergeCell ref="A12:C12"/>
    <mergeCell ref="B13:B14"/>
    <mergeCell ref="C13:C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Normal="75" zoomScaleSheetLayoutView="100" zoomScalePageLayoutView="0" workbookViewId="0" topLeftCell="A1">
      <selection activeCell="C21" sqref="C21"/>
    </sheetView>
  </sheetViews>
  <sheetFormatPr defaultColWidth="9.00390625" defaultRowHeight="13.5"/>
  <cols>
    <col min="1" max="2" width="15.00390625" style="0" customWidth="1"/>
    <col min="4" max="4" width="10.75390625" style="0" customWidth="1"/>
    <col min="5" max="5" width="15.00390625" style="0" customWidth="1"/>
  </cols>
  <sheetData>
    <row r="1" spans="1:5" ht="18.75">
      <c r="A1" s="119" t="s">
        <v>64</v>
      </c>
      <c r="B1" s="119"/>
      <c r="C1" s="119"/>
      <c r="D1" s="119"/>
      <c r="E1" s="119"/>
    </row>
    <row r="2" spans="1:5" ht="13.5">
      <c r="A2" s="1"/>
      <c r="B2" s="1"/>
      <c r="C2" s="1"/>
      <c r="D2" s="1"/>
      <c r="E2" s="2" t="s">
        <v>267</v>
      </c>
    </row>
    <row r="3" spans="1:5" ht="13.5">
      <c r="A3" s="7" t="s">
        <v>77</v>
      </c>
      <c r="B3" s="7" t="s">
        <v>65</v>
      </c>
      <c r="C3" s="120" t="s">
        <v>234</v>
      </c>
      <c r="D3" s="121"/>
      <c r="E3" s="7" t="s">
        <v>1</v>
      </c>
    </row>
    <row r="4" spans="1:5" ht="19.5" customHeight="1">
      <c r="A4" s="6" t="s">
        <v>19</v>
      </c>
      <c r="B4" s="5" t="s">
        <v>233</v>
      </c>
      <c r="C4" s="3" t="s">
        <v>19</v>
      </c>
      <c r="D4" s="4">
        <v>75</v>
      </c>
      <c r="E4" s="5" t="s">
        <v>53</v>
      </c>
    </row>
    <row r="5" spans="1:5" ht="19.5" customHeight="1">
      <c r="A5" s="6" t="s">
        <v>20</v>
      </c>
      <c r="B5" s="5" t="s">
        <v>235</v>
      </c>
      <c r="C5" s="3" t="s">
        <v>20</v>
      </c>
      <c r="D5" s="4">
        <v>60</v>
      </c>
      <c r="E5" s="5" t="s">
        <v>54</v>
      </c>
    </row>
    <row r="6" spans="1:5" ht="19.5" customHeight="1">
      <c r="A6" s="6" t="s">
        <v>21</v>
      </c>
      <c r="B6" s="5" t="s">
        <v>236</v>
      </c>
      <c r="C6" s="3" t="s">
        <v>21</v>
      </c>
      <c r="D6" s="4" t="s">
        <v>78</v>
      </c>
      <c r="E6" s="5" t="s">
        <v>55</v>
      </c>
    </row>
    <row r="7" spans="1:5" ht="19.5" customHeight="1">
      <c r="A7" s="6" t="s">
        <v>29</v>
      </c>
      <c r="B7" s="5" t="s">
        <v>266</v>
      </c>
      <c r="C7" s="3" t="s">
        <v>29</v>
      </c>
      <c r="D7" s="4" t="s">
        <v>237</v>
      </c>
      <c r="E7" s="5" t="s">
        <v>238</v>
      </c>
    </row>
    <row r="8" spans="1:5" ht="19.5" customHeight="1">
      <c r="A8" s="6" t="s">
        <v>23</v>
      </c>
      <c r="B8" s="5" t="s">
        <v>260</v>
      </c>
      <c r="C8" s="3" t="s">
        <v>23</v>
      </c>
      <c r="D8" s="4">
        <v>55</v>
      </c>
      <c r="E8" s="8"/>
    </row>
    <row r="9" spans="1:5" ht="19.5" customHeight="1">
      <c r="A9" s="6" t="s">
        <v>22</v>
      </c>
      <c r="B9" s="5" t="s">
        <v>69</v>
      </c>
      <c r="C9" s="3" t="s">
        <v>22</v>
      </c>
      <c r="D9" s="4">
        <v>102</v>
      </c>
      <c r="E9" s="5" t="s">
        <v>56</v>
      </c>
    </row>
    <row r="10" spans="1:5" ht="19.5" customHeight="1">
      <c r="A10" s="6" t="s">
        <v>24</v>
      </c>
      <c r="B10" s="5" t="s">
        <v>70</v>
      </c>
      <c r="C10" s="3" t="s">
        <v>24</v>
      </c>
      <c r="D10" s="4" t="s">
        <v>239</v>
      </c>
      <c r="E10" s="5" t="s">
        <v>57</v>
      </c>
    </row>
    <row r="11" spans="1:5" ht="19.5" customHeight="1">
      <c r="A11" s="6" t="s">
        <v>28</v>
      </c>
      <c r="B11" s="5" t="s">
        <v>240</v>
      </c>
      <c r="C11" s="3" t="s">
        <v>28</v>
      </c>
      <c r="D11" s="4">
        <v>416</v>
      </c>
      <c r="E11" s="5" t="s">
        <v>58</v>
      </c>
    </row>
    <row r="12" spans="1:5" ht="19.5" customHeight="1">
      <c r="A12" s="6" t="s">
        <v>66</v>
      </c>
      <c r="B12" s="5" t="s">
        <v>71</v>
      </c>
      <c r="C12" s="3" t="s">
        <v>27</v>
      </c>
      <c r="D12" s="4">
        <v>2151</v>
      </c>
      <c r="E12" s="5" t="s">
        <v>59</v>
      </c>
    </row>
    <row r="13" spans="1:5" ht="19.5" customHeight="1">
      <c r="A13" s="6" t="s">
        <v>27</v>
      </c>
      <c r="B13" s="5" t="s">
        <v>72</v>
      </c>
      <c r="C13" s="3" t="s">
        <v>27</v>
      </c>
      <c r="D13" s="4">
        <v>223</v>
      </c>
      <c r="E13" s="5" t="s">
        <v>60</v>
      </c>
    </row>
    <row r="14" spans="1:5" ht="19.5" customHeight="1">
      <c r="A14" s="6" t="s">
        <v>67</v>
      </c>
      <c r="B14" s="5" t="s">
        <v>73</v>
      </c>
      <c r="C14" s="3" t="s">
        <v>67</v>
      </c>
      <c r="D14" s="4">
        <v>79</v>
      </c>
      <c r="E14" s="8"/>
    </row>
    <row r="15" spans="1:5" ht="19.5" customHeight="1">
      <c r="A15" s="6" t="s">
        <v>25</v>
      </c>
      <c r="B15" s="5" t="s">
        <v>241</v>
      </c>
      <c r="C15" s="3" t="s">
        <v>25</v>
      </c>
      <c r="D15" s="4">
        <v>86</v>
      </c>
      <c r="E15" s="5" t="s">
        <v>61</v>
      </c>
    </row>
    <row r="16" spans="1:5" ht="19.5" customHeight="1">
      <c r="A16" s="6" t="s">
        <v>68</v>
      </c>
      <c r="B16" s="5" t="s">
        <v>74</v>
      </c>
      <c r="C16" s="3" t="s">
        <v>21</v>
      </c>
      <c r="D16" s="4" t="s">
        <v>79</v>
      </c>
      <c r="E16" s="5" t="s">
        <v>80</v>
      </c>
    </row>
    <row r="17" spans="1:5" ht="19.5" customHeight="1">
      <c r="A17" s="6" t="s">
        <v>26</v>
      </c>
      <c r="B17" s="5" t="s">
        <v>242</v>
      </c>
      <c r="C17" s="3" t="s">
        <v>26</v>
      </c>
      <c r="D17" s="4">
        <v>209</v>
      </c>
      <c r="E17" s="8"/>
    </row>
    <row r="18" spans="1:5" ht="13.5">
      <c r="A18" s="1"/>
      <c r="B18" s="1"/>
      <c r="C18" s="1"/>
      <c r="D18" s="1"/>
      <c r="E18" s="2" t="s">
        <v>261</v>
      </c>
    </row>
  </sheetData>
  <sheetProtection/>
  <mergeCells count="2">
    <mergeCell ref="A1:E1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zoomScale="130" zoomScaleNormal="75" zoomScaleSheetLayoutView="130" zoomScalePageLayoutView="0" workbookViewId="0" topLeftCell="A1">
      <selection activeCell="J6" sqref="J6"/>
    </sheetView>
  </sheetViews>
  <sheetFormatPr defaultColWidth="9.00390625" defaultRowHeight="13.5"/>
  <cols>
    <col min="1" max="1" width="4.375" style="0" customWidth="1"/>
    <col min="3" max="3" width="10.00390625" style="0" customWidth="1"/>
    <col min="4" max="5" width="11.625" style="0" bestFit="1" customWidth="1"/>
    <col min="6" max="7" width="8.125" style="0" customWidth="1"/>
    <col min="8" max="8" width="9.875" style="0" customWidth="1"/>
    <col min="9" max="9" width="8.875" style="0" customWidth="1"/>
    <col min="11" max="11" width="9.375" style="0" bestFit="1" customWidth="1"/>
    <col min="12" max="12" width="11.875" style="0" bestFit="1" customWidth="1"/>
    <col min="13" max="14" width="10.25390625" style="0" bestFit="1" customWidth="1"/>
    <col min="15" max="15" width="13.75390625" style="0" bestFit="1" customWidth="1"/>
    <col min="16" max="16" width="18.00390625" style="0" bestFit="1" customWidth="1"/>
    <col min="17" max="17" width="22.25390625" style="0" bestFit="1" customWidth="1"/>
    <col min="18" max="18" width="9.375" style="0" bestFit="1" customWidth="1"/>
    <col min="19" max="19" width="13.375" style="0" customWidth="1"/>
    <col min="20" max="20" width="11.00390625" style="0" customWidth="1"/>
    <col min="21" max="21" width="38.50390625" style="0" bestFit="1" customWidth="1"/>
  </cols>
  <sheetData>
    <row r="1" spans="1:9" ht="18.75">
      <c r="A1" s="119" t="s">
        <v>81</v>
      </c>
      <c r="B1" s="119"/>
      <c r="C1" s="119"/>
      <c r="D1" s="119"/>
      <c r="E1" s="119"/>
      <c r="F1" s="119"/>
      <c r="G1" s="119"/>
      <c r="H1" s="119"/>
      <c r="I1" s="119"/>
    </row>
    <row r="2" spans="1:9" ht="13.5">
      <c r="A2" s="1"/>
      <c r="B2" s="1"/>
      <c r="C2" s="1"/>
      <c r="D2" s="1"/>
      <c r="E2" s="1"/>
      <c r="F2" s="1"/>
      <c r="G2" s="1"/>
      <c r="H2" s="1"/>
      <c r="I2" s="2" t="s">
        <v>243</v>
      </c>
    </row>
    <row r="3" spans="1:9" ht="13.5">
      <c r="A3" s="127" t="s">
        <v>82</v>
      </c>
      <c r="B3" s="117"/>
      <c r="C3" s="123" t="s">
        <v>262</v>
      </c>
      <c r="D3" s="124"/>
      <c r="E3" s="124"/>
      <c r="F3" s="124" t="s">
        <v>249</v>
      </c>
      <c r="G3" s="125"/>
      <c r="H3" s="13" t="s">
        <v>88</v>
      </c>
      <c r="I3" s="13" t="s">
        <v>89</v>
      </c>
    </row>
    <row r="4" spans="1:9" ht="13.5">
      <c r="A4" s="128"/>
      <c r="B4" s="118"/>
      <c r="C4" s="10" t="s">
        <v>83</v>
      </c>
      <c r="D4" s="11" t="s">
        <v>84</v>
      </c>
      <c r="E4" s="11" t="s">
        <v>85</v>
      </c>
      <c r="F4" s="11" t="s">
        <v>86</v>
      </c>
      <c r="G4" s="12" t="s">
        <v>87</v>
      </c>
      <c r="H4" s="14" t="s">
        <v>131</v>
      </c>
      <c r="I4" s="14" t="s">
        <v>90</v>
      </c>
    </row>
    <row r="5" spans="1:23" ht="13.5">
      <c r="A5" s="126" t="s">
        <v>91</v>
      </c>
      <c r="B5" s="126"/>
      <c r="C5" s="16">
        <f>SUM(C6:C46)</f>
        <v>1392818</v>
      </c>
      <c r="D5" s="16">
        <f>SUM(D6:D46)</f>
        <v>683328</v>
      </c>
      <c r="E5" s="16">
        <f>SUM(E6:E46)</f>
        <v>709490</v>
      </c>
      <c r="F5" s="17">
        <f>SUM(F6:F46)</f>
        <v>31224</v>
      </c>
      <c r="G5" s="18">
        <f aca="true" t="shared" si="0" ref="G5:G46">F5/C5*100</f>
        <v>2.241786076860006</v>
      </c>
      <c r="H5" s="19">
        <v>2276.15</v>
      </c>
      <c r="I5" s="20">
        <f aca="true" t="shared" si="1" ref="I5:I46">C5/H5</f>
        <v>611.9183709333743</v>
      </c>
      <c r="V5" s="1"/>
      <c r="W5" s="1"/>
    </row>
    <row r="6" spans="1:23" ht="13.5">
      <c r="A6" s="126" t="s">
        <v>92</v>
      </c>
      <c r="B6" s="126"/>
      <c r="C6" s="16">
        <f aca="true" t="shared" si="2" ref="C6:C46">D6+E6</f>
        <v>315954</v>
      </c>
      <c r="D6" s="38">
        <v>151848</v>
      </c>
      <c r="E6" s="38">
        <v>164106</v>
      </c>
      <c r="F6" s="39">
        <v>3561</v>
      </c>
      <c r="G6" s="18">
        <f t="shared" si="0"/>
        <v>1.1270628002810537</v>
      </c>
      <c r="H6" s="19">
        <v>39.24</v>
      </c>
      <c r="I6" s="20">
        <f t="shared" si="1"/>
        <v>8051.834862385321</v>
      </c>
      <c r="V6" s="1"/>
      <c r="W6" s="1"/>
    </row>
    <row r="7" spans="1:23" ht="13.5" customHeight="1">
      <c r="A7" s="129" t="s">
        <v>133</v>
      </c>
      <c r="B7" s="6" t="s">
        <v>93</v>
      </c>
      <c r="C7" s="16">
        <f t="shared" si="2"/>
        <v>60231</v>
      </c>
      <c r="D7" s="38">
        <v>30036</v>
      </c>
      <c r="E7" s="38">
        <v>30195</v>
      </c>
      <c r="F7" s="39">
        <v>768</v>
      </c>
      <c r="G7" s="18">
        <f t="shared" si="0"/>
        <v>1.2750909000348658</v>
      </c>
      <c r="H7" s="19">
        <v>210.37</v>
      </c>
      <c r="I7" s="20">
        <f t="shared" si="1"/>
        <v>286.30983505252647</v>
      </c>
      <c r="V7" s="1"/>
      <c r="W7" s="1"/>
    </row>
    <row r="8" spans="1:23" ht="13.5">
      <c r="A8" s="130"/>
      <c r="B8" s="6" t="s">
        <v>94</v>
      </c>
      <c r="C8" s="16">
        <f t="shared" si="2"/>
        <v>5188</v>
      </c>
      <c r="D8" s="38">
        <v>2577</v>
      </c>
      <c r="E8" s="38">
        <v>2611</v>
      </c>
      <c r="F8" s="17">
        <v>-358</v>
      </c>
      <c r="G8" s="18">
        <f t="shared" si="0"/>
        <v>-6.900539707016192</v>
      </c>
      <c r="H8" s="19">
        <v>194.82</v>
      </c>
      <c r="I8" s="20">
        <f t="shared" si="1"/>
        <v>26.629709475413204</v>
      </c>
      <c r="V8" s="1"/>
      <c r="W8" s="1"/>
    </row>
    <row r="9" spans="1:23" ht="13.5">
      <c r="A9" s="130"/>
      <c r="B9" s="6" t="s">
        <v>95</v>
      </c>
      <c r="C9" s="16">
        <f t="shared" si="2"/>
        <v>3221</v>
      </c>
      <c r="D9" s="38">
        <v>1641</v>
      </c>
      <c r="E9" s="38">
        <v>1580</v>
      </c>
      <c r="F9" s="17">
        <v>-150</v>
      </c>
      <c r="G9" s="18">
        <f t="shared" si="0"/>
        <v>-4.656938838869916</v>
      </c>
      <c r="H9" s="19">
        <v>63.44</v>
      </c>
      <c r="I9" s="20">
        <f t="shared" si="1"/>
        <v>50.772383354350566</v>
      </c>
      <c r="V9" s="1"/>
      <c r="W9" s="1"/>
    </row>
    <row r="10" spans="1:23" ht="13.5">
      <c r="A10" s="130"/>
      <c r="B10" s="6" t="s">
        <v>96</v>
      </c>
      <c r="C10" s="16">
        <f t="shared" si="2"/>
        <v>1794</v>
      </c>
      <c r="D10" s="38">
        <v>994</v>
      </c>
      <c r="E10" s="38">
        <v>800</v>
      </c>
      <c r="F10" s="17">
        <v>-31</v>
      </c>
      <c r="G10" s="18">
        <f t="shared" si="0"/>
        <v>-1.7279821627647716</v>
      </c>
      <c r="H10" s="19">
        <v>81.79</v>
      </c>
      <c r="I10" s="20">
        <f t="shared" si="1"/>
        <v>21.934221787504583</v>
      </c>
      <c r="V10" s="1"/>
      <c r="W10" s="1"/>
    </row>
    <row r="11" spans="1:23" ht="13.5">
      <c r="A11" s="130"/>
      <c r="B11" s="6" t="s">
        <v>97</v>
      </c>
      <c r="C11" s="16">
        <f t="shared" si="2"/>
        <v>9257</v>
      </c>
      <c r="D11" s="38">
        <v>4597</v>
      </c>
      <c r="E11" s="38">
        <v>4660</v>
      </c>
      <c r="F11" s="17">
        <v>-219</v>
      </c>
      <c r="G11" s="18">
        <f t="shared" si="0"/>
        <v>-2.365777249648914</v>
      </c>
      <c r="H11" s="19">
        <v>39.89</v>
      </c>
      <c r="I11" s="20">
        <f t="shared" si="1"/>
        <v>232.06317372775132</v>
      </c>
      <c r="V11" s="1"/>
      <c r="W11" s="1"/>
    </row>
    <row r="12" spans="1:23" ht="13.5">
      <c r="A12" s="130"/>
      <c r="B12" s="6" t="s">
        <v>98</v>
      </c>
      <c r="C12" s="16">
        <f t="shared" si="2"/>
        <v>13870</v>
      </c>
      <c r="D12" s="38">
        <v>6989</v>
      </c>
      <c r="E12" s="38">
        <v>6881</v>
      </c>
      <c r="F12" s="17">
        <v>-513</v>
      </c>
      <c r="G12" s="18">
        <f t="shared" si="0"/>
        <v>-3.6986301369863015</v>
      </c>
      <c r="H12" s="19">
        <v>54.33</v>
      </c>
      <c r="I12" s="20">
        <f t="shared" si="1"/>
        <v>255.2917356893061</v>
      </c>
      <c r="V12" s="1"/>
      <c r="W12" s="1"/>
    </row>
    <row r="13" spans="1:23" ht="13.5">
      <c r="A13" s="130"/>
      <c r="B13" s="6" t="s">
        <v>99</v>
      </c>
      <c r="C13" s="16">
        <f t="shared" si="2"/>
        <v>10144</v>
      </c>
      <c r="D13" s="38">
        <v>5109</v>
      </c>
      <c r="E13" s="38">
        <v>5035</v>
      </c>
      <c r="F13" s="17">
        <v>509</v>
      </c>
      <c r="G13" s="18">
        <f t="shared" si="0"/>
        <v>5.017744479495268</v>
      </c>
      <c r="H13" s="19">
        <v>50.87</v>
      </c>
      <c r="I13" s="20">
        <f t="shared" si="1"/>
        <v>199.41026145075685</v>
      </c>
      <c r="V13" s="1"/>
      <c r="W13" s="1"/>
    </row>
    <row r="14" spans="1:23" ht="13.5">
      <c r="A14" s="130"/>
      <c r="B14" s="6" t="s">
        <v>100</v>
      </c>
      <c r="C14" s="16">
        <f t="shared" si="2"/>
        <v>5331</v>
      </c>
      <c r="D14" s="38">
        <v>2654</v>
      </c>
      <c r="E14" s="38">
        <v>2677</v>
      </c>
      <c r="F14" s="17">
        <v>289</v>
      </c>
      <c r="G14" s="18">
        <f t="shared" si="0"/>
        <v>5.421121740761583</v>
      </c>
      <c r="H14" s="19">
        <v>31.32</v>
      </c>
      <c r="I14" s="20">
        <f t="shared" si="1"/>
        <v>170.21072796934865</v>
      </c>
      <c r="V14" s="1"/>
      <c r="W14" s="1"/>
    </row>
    <row r="15" spans="1:23" ht="13.5">
      <c r="A15" s="130"/>
      <c r="B15" s="6" t="s">
        <v>101</v>
      </c>
      <c r="C15" s="16">
        <f t="shared" si="2"/>
        <v>11066</v>
      </c>
      <c r="D15" s="38">
        <v>5440</v>
      </c>
      <c r="E15" s="38">
        <v>5626</v>
      </c>
      <c r="F15" s="17">
        <v>447</v>
      </c>
      <c r="G15" s="18">
        <f t="shared" si="0"/>
        <v>4.039399963853244</v>
      </c>
      <c r="H15" s="19">
        <v>37.79</v>
      </c>
      <c r="I15" s="20">
        <f t="shared" si="1"/>
        <v>292.8287906853665</v>
      </c>
      <c r="V15" s="1"/>
      <c r="W15" s="1"/>
    </row>
    <row r="16" spans="1:23" ht="13.5">
      <c r="A16" s="131"/>
      <c r="B16" s="6" t="s">
        <v>102</v>
      </c>
      <c r="C16" s="16">
        <f t="shared" si="2"/>
        <v>4737</v>
      </c>
      <c r="D16" s="38">
        <v>2389</v>
      </c>
      <c r="E16" s="38">
        <v>2348</v>
      </c>
      <c r="F16" s="17">
        <v>-373</v>
      </c>
      <c r="G16" s="18">
        <f t="shared" si="0"/>
        <v>-7.874181971712053</v>
      </c>
      <c r="H16" s="19">
        <v>22.77</v>
      </c>
      <c r="I16" s="20">
        <f t="shared" si="1"/>
        <v>208.0368906455863</v>
      </c>
      <c r="V16" s="1"/>
      <c r="W16" s="1"/>
    </row>
    <row r="17" spans="1:23" ht="13.5">
      <c r="A17" s="122" t="s">
        <v>132</v>
      </c>
      <c r="B17" s="6" t="s">
        <v>103</v>
      </c>
      <c r="C17" s="16">
        <f t="shared" si="2"/>
        <v>91928</v>
      </c>
      <c r="D17" s="40">
        <v>44720</v>
      </c>
      <c r="E17" s="40">
        <v>47208</v>
      </c>
      <c r="F17" s="40">
        <v>2159</v>
      </c>
      <c r="G17" s="18">
        <f t="shared" si="0"/>
        <v>2.3485771473326955</v>
      </c>
      <c r="H17" s="19">
        <v>19.7</v>
      </c>
      <c r="I17" s="20">
        <f t="shared" si="1"/>
        <v>4666.395939086295</v>
      </c>
      <c r="V17" s="1"/>
      <c r="W17" s="1"/>
    </row>
    <row r="18" spans="1:23" ht="13.5">
      <c r="A18" s="122"/>
      <c r="B18" s="6" t="s">
        <v>104</v>
      </c>
      <c r="C18" s="16">
        <f t="shared" si="2"/>
        <v>110351</v>
      </c>
      <c r="D18" s="40">
        <v>53948</v>
      </c>
      <c r="E18" s="40">
        <v>56403</v>
      </c>
      <c r="F18" s="40">
        <v>4302</v>
      </c>
      <c r="G18" s="18">
        <f t="shared" si="0"/>
        <v>3.898469429366295</v>
      </c>
      <c r="H18" s="19">
        <v>19.09</v>
      </c>
      <c r="I18" s="20">
        <f t="shared" si="1"/>
        <v>5780.565741225772</v>
      </c>
      <c r="V18" s="1"/>
      <c r="W18" s="1"/>
    </row>
    <row r="19" spans="1:23" ht="13.5">
      <c r="A19" s="122"/>
      <c r="B19" s="6" t="s">
        <v>105</v>
      </c>
      <c r="C19" s="16">
        <f t="shared" si="2"/>
        <v>130249</v>
      </c>
      <c r="D19" s="40">
        <v>63195</v>
      </c>
      <c r="E19" s="40">
        <v>67054</v>
      </c>
      <c r="F19" s="40">
        <v>3849</v>
      </c>
      <c r="G19" s="18">
        <f t="shared" si="0"/>
        <v>2.955109060338275</v>
      </c>
      <c r="H19" s="19">
        <v>49</v>
      </c>
      <c r="I19" s="20">
        <f t="shared" si="1"/>
        <v>2658.1428571428573</v>
      </c>
      <c r="V19" s="1"/>
      <c r="W19" s="1"/>
    </row>
    <row r="20" spans="1:23" ht="13.5">
      <c r="A20" s="122"/>
      <c r="B20" s="6" t="s">
        <v>106</v>
      </c>
      <c r="C20" s="16">
        <f t="shared" si="2"/>
        <v>116979</v>
      </c>
      <c r="D20" s="40">
        <v>58198</v>
      </c>
      <c r="E20" s="40">
        <v>58781</v>
      </c>
      <c r="F20" s="40">
        <v>3444</v>
      </c>
      <c r="G20" s="18">
        <f t="shared" si="0"/>
        <v>2.9441181750570617</v>
      </c>
      <c r="H20" s="19">
        <v>86.08</v>
      </c>
      <c r="I20" s="20">
        <f t="shared" si="1"/>
        <v>1358.956784386617</v>
      </c>
      <c r="V20" s="1"/>
      <c r="W20" s="1"/>
    </row>
    <row r="21" spans="1:23" ht="13.5">
      <c r="A21" s="122"/>
      <c r="B21" s="6" t="s">
        <v>107</v>
      </c>
      <c r="C21" s="16">
        <f t="shared" si="2"/>
        <v>38200</v>
      </c>
      <c r="D21" s="40">
        <v>18913</v>
      </c>
      <c r="E21" s="40">
        <v>19287</v>
      </c>
      <c r="F21" s="40">
        <v>894</v>
      </c>
      <c r="G21" s="18">
        <f t="shared" si="0"/>
        <v>2.3403141361256545</v>
      </c>
      <c r="H21" s="19">
        <v>35.17</v>
      </c>
      <c r="I21" s="20">
        <f t="shared" si="1"/>
        <v>1086.1529712823428</v>
      </c>
      <c r="V21" s="1"/>
      <c r="W21" s="1"/>
    </row>
    <row r="22" spans="1:23" ht="13.5">
      <c r="A22" s="122"/>
      <c r="B22" s="6" t="s">
        <v>108</v>
      </c>
      <c r="C22" s="16">
        <f t="shared" si="2"/>
        <v>13827</v>
      </c>
      <c r="D22" s="40">
        <v>6763</v>
      </c>
      <c r="E22" s="40">
        <v>7064</v>
      </c>
      <c r="F22" s="40">
        <v>198</v>
      </c>
      <c r="G22" s="18">
        <f t="shared" si="0"/>
        <v>1.431980906921241</v>
      </c>
      <c r="H22" s="19">
        <v>15.04</v>
      </c>
      <c r="I22" s="20">
        <f t="shared" si="1"/>
        <v>919.3484042553192</v>
      </c>
      <c r="V22" s="1"/>
      <c r="W22" s="1"/>
    </row>
    <row r="23" spans="1:23" ht="13.5">
      <c r="A23" s="122"/>
      <c r="B23" s="6" t="s">
        <v>109</v>
      </c>
      <c r="C23" s="16">
        <f t="shared" si="2"/>
        <v>27264</v>
      </c>
      <c r="D23" s="40">
        <v>13185</v>
      </c>
      <c r="E23" s="40">
        <v>14079</v>
      </c>
      <c r="F23" s="40">
        <v>416</v>
      </c>
      <c r="G23" s="18">
        <f t="shared" si="0"/>
        <v>1.5258215962441315</v>
      </c>
      <c r="H23" s="19">
        <v>13.78</v>
      </c>
      <c r="I23" s="20">
        <f t="shared" si="1"/>
        <v>1978.5195936139332</v>
      </c>
      <c r="V23" s="1"/>
      <c r="W23" s="1"/>
    </row>
    <row r="24" spans="1:23" ht="13.5">
      <c r="A24" s="122"/>
      <c r="B24" s="15" t="s">
        <v>110</v>
      </c>
      <c r="C24" s="21">
        <f t="shared" si="2"/>
        <v>15951</v>
      </c>
      <c r="D24" s="41">
        <v>7680</v>
      </c>
      <c r="E24" s="41">
        <v>8271</v>
      </c>
      <c r="F24" s="41">
        <v>161</v>
      </c>
      <c r="G24" s="22">
        <f t="shared" si="0"/>
        <v>1.0093411071406182</v>
      </c>
      <c r="H24" s="23">
        <v>11.53</v>
      </c>
      <c r="I24" s="24">
        <f t="shared" si="1"/>
        <v>1383.434518647008</v>
      </c>
      <c r="V24" s="1"/>
      <c r="W24" s="1"/>
    </row>
    <row r="25" spans="1:23" ht="13.5">
      <c r="A25" s="122"/>
      <c r="B25" s="6" t="s">
        <v>111</v>
      </c>
      <c r="C25" s="16">
        <f t="shared" si="2"/>
        <v>17680</v>
      </c>
      <c r="D25" s="40">
        <v>8881</v>
      </c>
      <c r="E25" s="40">
        <v>8799</v>
      </c>
      <c r="F25" s="40">
        <v>1882</v>
      </c>
      <c r="G25" s="18">
        <f t="shared" si="0"/>
        <v>10.644796380090497</v>
      </c>
      <c r="H25" s="19">
        <v>15.46</v>
      </c>
      <c r="I25" s="20">
        <f t="shared" si="1"/>
        <v>1143.5963777490297</v>
      </c>
      <c r="V25" s="1"/>
      <c r="W25" s="1"/>
    </row>
    <row r="26" spans="1:23" ht="13.5">
      <c r="A26" s="122"/>
      <c r="B26" s="6" t="s">
        <v>112</v>
      </c>
      <c r="C26" s="16">
        <f t="shared" si="2"/>
        <v>34766</v>
      </c>
      <c r="D26" s="40">
        <v>17328</v>
      </c>
      <c r="E26" s="40">
        <v>17438</v>
      </c>
      <c r="F26" s="40">
        <v>1033</v>
      </c>
      <c r="G26" s="18">
        <f t="shared" si="0"/>
        <v>2.971293792786055</v>
      </c>
      <c r="H26" s="19">
        <v>15.84</v>
      </c>
      <c r="I26" s="20">
        <f t="shared" si="1"/>
        <v>2194.8232323232323</v>
      </c>
      <c r="V26" s="1"/>
      <c r="W26" s="1"/>
    </row>
    <row r="27" spans="1:23" ht="13.5" customHeight="1">
      <c r="A27" s="129" t="s">
        <v>134</v>
      </c>
      <c r="B27" s="6" t="s">
        <v>113</v>
      </c>
      <c r="C27" s="16">
        <f t="shared" si="2"/>
        <v>57320</v>
      </c>
      <c r="D27" s="40">
        <v>28739</v>
      </c>
      <c r="E27" s="40">
        <v>28581</v>
      </c>
      <c r="F27" s="40">
        <v>1504</v>
      </c>
      <c r="G27" s="18">
        <f t="shared" si="0"/>
        <v>2.6238660153524074</v>
      </c>
      <c r="H27" s="19">
        <v>46.63</v>
      </c>
      <c r="I27" s="20">
        <f t="shared" si="1"/>
        <v>1229.2515547930516</v>
      </c>
      <c r="V27" s="1"/>
      <c r="W27" s="1"/>
    </row>
    <row r="28" spans="1:23" ht="13.5">
      <c r="A28" s="130"/>
      <c r="B28" s="6" t="s">
        <v>114</v>
      </c>
      <c r="C28" s="16">
        <f t="shared" si="2"/>
        <v>57261</v>
      </c>
      <c r="D28" s="40">
        <v>27860</v>
      </c>
      <c r="E28" s="40">
        <v>29401</v>
      </c>
      <c r="F28" s="40">
        <v>4745</v>
      </c>
      <c r="G28" s="18">
        <f t="shared" si="0"/>
        <v>8.286617418487277</v>
      </c>
      <c r="H28" s="19">
        <v>19.45</v>
      </c>
      <c r="I28" s="20">
        <f t="shared" si="1"/>
        <v>2944.01028277635</v>
      </c>
      <c r="V28" s="1"/>
      <c r="W28" s="1"/>
    </row>
    <row r="29" spans="1:23" ht="13.5">
      <c r="A29" s="130"/>
      <c r="B29" s="6" t="s">
        <v>244</v>
      </c>
      <c r="C29" s="16">
        <f t="shared" si="2"/>
        <v>39758</v>
      </c>
      <c r="D29" s="40">
        <v>20070</v>
      </c>
      <c r="E29" s="40">
        <v>19688</v>
      </c>
      <c r="F29" s="40">
        <v>107</v>
      </c>
      <c r="G29" s="18">
        <f t="shared" si="0"/>
        <v>0.2691282257658836</v>
      </c>
      <c r="H29" s="19">
        <v>49.77</v>
      </c>
      <c r="I29" s="20">
        <f t="shared" si="1"/>
        <v>798.8346393409684</v>
      </c>
      <c r="V29" s="1"/>
      <c r="W29" s="1"/>
    </row>
    <row r="30" spans="1:23" ht="13.5">
      <c r="A30" s="130"/>
      <c r="B30" s="6" t="s">
        <v>115</v>
      </c>
      <c r="C30" s="16">
        <f t="shared" si="2"/>
        <v>16318</v>
      </c>
      <c r="D30" s="40">
        <v>7868</v>
      </c>
      <c r="E30" s="40">
        <v>8450</v>
      </c>
      <c r="F30" s="17">
        <v>975</v>
      </c>
      <c r="G30" s="18">
        <f t="shared" si="0"/>
        <v>5.974996935899007</v>
      </c>
      <c r="H30" s="19">
        <v>5.08</v>
      </c>
      <c r="I30" s="20">
        <f t="shared" si="1"/>
        <v>3212.2047244094488</v>
      </c>
      <c r="V30" s="1"/>
      <c r="W30" s="1"/>
    </row>
    <row r="31" spans="1:23" ht="13.5">
      <c r="A31" s="130"/>
      <c r="B31" s="6" t="s">
        <v>116</v>
      </c>
      <c r="C31" s="16">
        <f t="shared" si="2"/>
        <v>35244</v>
      </c>
      <c r="D31" s="40">
        <v>17358</v>
      </c>
      <c r="E31" s="40">
        <v>17886</v>
      </c>
      <c r="F31" s="17">
        <v>1707</v>
      </c>
      <c r="G31" s="18">
        <f t="shared" si="0"/>
        <v>4.843377596186585</v>
      </c>
      <c r="H31" s="19">
        <v>10.72</v>
      </c>
      <c r="I31" s="20">
        <f t="shared" si="1"/>
        <v>3287.686567164179</v>
      </c>
      <c r="V31" s="1"/>
      <c r="W31" s="1"/>
    </row>
    <row r="32" spans="1:23" ht="13.5">
      <c r="A32" s="130"/>
      <c r="B32" s="6" t="s">
        <v>117</v>
      </c>
      <c r="C32" s="16">
        <f t="shared" si="2"/>
        <v>760</v>
      </c>
      <c r="D32" s="40">
        <v>409</v>
      </c>
      <c r="E32" s="40">
        <v>351</v>
      </c>
      <c r="F32" s="17">
        <v>-30</v>
      </c>
      <c r="G32" s="18">
        <f t="shared" si="0"/>
        <v>-3.9473684210526314</v>
      </c>
      <c r="H32" s="19">
        <v>19.2</v>
      </c>
      <c r="I32" s="20">
        <f t="shared" si="1"/>
        <v>39.583333333333336</v>
      </c>
      <c r="V32" s="1"/>
      <c r="W32" s="1"/>
    </row>
    <row r="33" spans="1:23" ht="13.5">
      <c r="A33" s="130"/>
      <c r="B33" s="6" t="s">
        <v>118</v>
      </c>
      <c r="C33" s="16">
        <f t="shared" si="2"/>
        <v>865</v>
      </c>
      <c r="D33" s="40">
        <v>451</v>
      </c>
      <c r="E33" s="40">
        <v>414</v>
      </c>
      <c r="F33" s="17">
        <v>-212</v>
      </c>
      <c r="G33" s="18">
        <f t="shared" si="0"/>
        <v>-24.508670520231213</v>
      </c>
      <c r="H33" s="19">
        <v>16.74</v>
      </c>
      <c r="I33" s="20">
        <f t="shared" si="1"/>
        <v>51.67264038231781</v>
      </c>
      <c r="V33" s="1"/>
      <c r="W33" s="1"/>
    </row>
    <row r="34" spans="1:23" ht="13.5">
      <c r="A34" s="130"/>
      <c r="B34" s="6" t="s">
        <v>119</v>
      </c>
      <c r="C34" s="16">
        <f t="shared" si="2"/>
        <v>863</v>
      </c>
      <c r="D34" s="40">
        <v>460</v>
      </c>
      <c r="E34" s="40">
        <v>403</v>
      </c>
      <c r="F34" s="17">
        <v>-73</v>
      </c>
      <c r="G34" s="18">
        <f t="shared" si="0"/>
        <v>-8.458864426419467</v>
      </c>
      <c r="H34" s="19">
        <v>7.64</v>
      </c>
      <c r="I34" s="20">
        <f t="shared" si="1"/>
        <v>112.95811518324608</v>
      </c>
      <c r="V34" s="1"/>
      <c r="W34" s="1"/>
    </row>
    <row r="35" spans="1:23" ht="13.5">
      <c r="A35" s="130"/>
      <c r="B35" s="6" t="s">
        <v>120</v>
      </c>
      <c r="C35" s="16">
        <f t="shared" si="2"/>
        <v>452</v>
      </c>
      <c r="D35" s="40">
        <v>263</v>
      </c>
      <c r="E35" s="40">
        <v>189</v>
      </c>
      <c r="F35" s="17">
        <v>-79</v>
      </c>
      <c r="G35" s="18">
        <f t="shared" si="0"/>
        <v>-17.47787610619469</v>
      </c>
      <c r="H35" s="19">
        <v>3.74</v>
      </c>
      <c r="I35" s="20">
        <f t="shared" si="1"/>
        <v>120.85561497326202</v>
      </c>
      <c r="V35" s="1"/>
      <c r="W35" s="1"/>
    </row>
    <row r="36" spans="1:23" ht="13.5">
      <c r="A36" s="130"/>
      <c r="B36" s="6" t="s">
        <v>121</v>
      </c>
      <c r="C36" s="16">
        <f t="shared" si="2"/>
        <v>1442</v>
      </c>
      <c r="D36" s="40">
        <v>832</v>
      </c>
      <c r="E36" s="40">
        <v>610</v>
      </c>
      <c r="F36" s="17">
        <v>-6</v>
      </c>
      <c r="G36" s="18">
        <f t="shared" si="0"/>
        <v>-0.4160887656033287</v>
      </c>
      <c r="H36" s="19">
        <v>30.57</v>
      </c>
      <c r="I36" s="20">
        <f t="shared" si="1"/>
        <v>47.170428524697414</v>
      </c>
      <c r="V36" s="1"/>
      <c r="W36" s="1"/>
    </row>
    <row r="37" spans="1:23" ht="13.5">
      <c r="A37" s="130"/>
      <c r="B37" s="6" t="s">
        <v>122</v>
      </c>
      <c r="C37" s="16">
        <f t="shared" si="2"/>
        <v>665</v>
      </c>
      <c r="D37" s="40">
        <v>414</v>
      </c>
      <c r="E37" s="40">
        <v>251</v>
      </c>
      <c r="F37" s="17">
        <v>77</v>
      </c>
      <c r="G37" s="18">
        <f t="shared" si="0"/>
        <v>11.578947368421053</v>
      </c>
      <c r="H37" s="19">
        <v>13.1</v>
      </c>
      <c r="I37" s="20">
        <f t="shared" si="1"/>
        <v>50.76335877862596</v>
      </c>
      <c r="V37" s="1"/>
      <c r="W37" s="1"/>
    </row>
    <row r="38" spans="1:23" ht="13.5">
      <c r="A38" s="130"/>
      <c r="B38" s="6" t="s">
        <v>246</v>
      </c>
      <c r="C38" s="16">
        <f t="shared" si="2"/>
        <v>1385</v>
      </c>
      <c r="D38" s="40">
        <v>714</v>
      </c>
      <c r="E38" s="40">
        <v>671</v>
      </c>
      <c r="F38" s="17">
        <v>-162</v>
      </c>
      <c r="G38" s="18">
        <f t="shared" si="0"/>
        <v>-11.696750902527075</v>
      </c>
      <c r="H38" s="19">
        <v>21.72</v>
      </c>
      <c r="I38" s="20">
        <f t="shared" si="1"/>
        <v>63.76611418047882</v>
      </c>
      <c r="V38" s="1"/>
      <c r="W38" s="1"/>
    </row>
    <row r="39" spans="1:23" ht="13.5">
      <c r="A39" s="130"/>
      <c r="B39" s="6" t="s">
        <v>247</v>
      </c>
      <c r="C39" s="16">
        <f t="shared" si="2"/>
        <v>1589</v>
      </c>
      <c r="D39" s="40">
        <v>848</v>
      </c>
      <c r="E39" s="40">
        <v>741</v>
      </c>
      <c r="F39" s="17">
        <v>-173</v>
      </c>
      <c r="G39" s="18">
        <f t="shared" si="0"/>
        <v>-10.887350534927627</v>
      </c>
      <c r="H39" s="19">
        <v>15.44</v>
      </c>
      <c r="I39" s="20">
        <f t="shared" si="1"/>
        <v>102.91450777202073</v>
      </c>
      <c r="V39" s="1"/>
      <c r="W39" s="1"/>
    </row>
    <row r="40" spans="1:23" ht="13.5">
      <c r="A40" s="130"/>
      <c r="B40" s="6" t="s">
        <v>123</v>
      </c>
      <c r="C40" s="16">
        <f t="shared" si="2"/>
        <v>8519</v>
      </c>
      <c r="D40" s="40">
        <v>4492</v>
      </c>
      <c r="E40" s="40">
        <v>4027</v>
      </c>
      <c r="F40" s="17">
        <v>-658</v>
      </c>
      <c r="G40" s="18">
        <f t="shared" si="0"/>
        <v>-7.723911257189811</v>
      </c>
      <c r="H40" s="19">
        <v>63.5</v>
      </c>
      <c r="I40" s="20">
        <f t="shared" si="1"/>
        <v>134.15748031496062</v>
      </c>
      <c r="V40" s="1"/>
      <c r="W40" s="1"/>
    </row>
    <row r="41" spans="1:23" ht="13.5">
      <c r="A41" s="131"/>
      <c r="B41" s="6" t="s">
        <v>248</v>
      </c>
      <c r="C41" s="16">
        <f t="shared" si="2"/>
        <v>26681</v>
      </c>
      <c r="D41" s="40">
        <v>13170</v>
      </c>
      <c r="E41" s="40">
        <v>13511</v>
      </c>
      <c r="F41" s="17">
        <v>1560</v>
      </c>
      <c r="G41" s="18">
        <f t="shared" si="0"/>
        <v>5.84685731419362</v>
      </c>
      <c r="H41" s="19">
        <v>26.9</v>
      </c>
      <c r="I41" s="20">
        <f t="shared" si="1"/>
        <v>991.8587360594796</v>
      </c>
      <c r="V41" s="1"/>
      <c r="W41" s="1"/>
    </row>
    <row r="42" spans="1:23" ht="13.5">
      <c r="A42" s="122" t="s">
        <v>129</v>
      </c>
      <c r="B42" s="6" t="s">
        <v>124</v>
      </c>
      <c r="C42" s="16">
        <f t="shared" si="2"/>
        <v>52039</v>
      </c>
      <c r="D42" s="40">
        <v>25502</v>
      </c>
      <c r="E42" s="40">
        <v>26537</v>
      </c>
      <c r="F42" s="17">
        <v>-1454</v>
      </c>
      <c r="G42" s="18">
        <f t="shared" si="0"/>
        <v>-2.794058302427026</v>
      </c>
      <c r="H42" s="19">
        <v>204.57</v>
      </c>
      <c r="I42" s="20">
        <f t="shared" si="1"/>
        <v>254.38236300532824</v>
      </c>
      <c r="V42" s="1"/>
      <c r="W42" s="1"/>
    </row>
    <row r="43" spans="1:23" ht="13.5">
      <c r="A43" s="122"/>
      <c r="B43" s="6" t="s">
        <v>125</v>
      </c>
      <c r="C43" s="16">
        <f t="shared" si="2"/>
        <v>1231</v>
      </c>
      <c r="D43" s="40">
        <v>651</v>
      </c>
      <c r="E43" s="40">
        <v>580</v>
      </c>
      <c r="F43" s="17">
        <v>-139</v>
      </c>
      <c r="G43" s="18">
        <f t="shared" si="0"/>
        <v>-11.291632818846466</v>
      </c>
      <c r="H43" s="19">
        <v>21.91</v>
      </c>
      <c r="I43" s="20">
        <f t="shared" si="1"/>
        <v>56.18439068918302</v>
      </c>
      <c r="V43" s="1"/>
      <c r="W43" s="1"/>
    </row>
    <row r="44" spans="1:23" ht="13.5">
      <c r="A44" s="122" t="s">
        <v>130</v>
      </c>
      <c r="B44" s="6" t="s">
        <v>126</v>
      </c>
      <c r="C44" s="16">
        <f t="shared" si="2"/>
        <v>46922</v>
      </c>
      <c r="D44" s="40">
        <v>23310</v>
      </c>
      <c r="E44" s="40">
        <v>23612</v>
      </c>
      <c r="F44" s="17">
        <v>1739</v>
      </c>
      <c r="G44" s="18">
        <f t="shared" si="0"/>
        <v>3.7061506329653464</v>
      </c>
      <c r="H44" s="19">
        <v>229</v>
      </c>
      <c r="I44" s="20">
        <f t="shared" si="1"/>
        <v>204.8995633187773</v>
      </c>
      <c r="V44" s="1"/>
      <c r="W44" s="1"/>
    </row>
    <row r="45" spans="1:23" ht="13.5">
      <c r="A45" s="122"/>
      <c r="B45" s="6" t="s">
        <v>127</v>
      </c>
      <c r="C45" s="16">
        <f t="shared" si="2"/>
        <v>3859</v>
      </c>
      <c r="D45" s="40">
        <v>1991</v>
      </c>
      <c r="E45" s="40">
        <v>1868</v>
      </c>
      <c r="F45" s="17">
        <v>-333</v>
      </c>
      <c r="G45" s="18">
        <f t="shared" si="0"/>
        <v>-8.629178543664162</v>
      </c>
      <c r="H45" s="19">
        <v>334.02</v>
      </c>
      <c r="I45" s="20">
        <f t="shared" si="1"/>
        <v>11.553200407161249</v>
      </c>
      <c r="V45" s="1"/>
      <c r="W45" s="1"/>
    </row>
    <row r="46" spans="1:23" ht="13.5">
      <c r="A46" s="122"/>
      <c r="B46" s="6" t="s">
        <v>128</v>
      </c>
      <c r="C46" s="16">
        <f t="shared" si="2"/>
        <v>1657</v>
      </c>
      <c r="D46" s="40">
        <v>841</v>
      </c>
      <c r="E46" s="40">
        <v>816</v>
      </c>
      <c r="F46" s="17">
        <v>-139</v>
      </c>
      <c r="G46" s="18">
        <f t="shared" si="0"/>
        <v>-8.388654194327097</v>
      </c>
      <c r="H46" s="19">
        <v>28.95</v>
      </c>
      <c r="I46" s="20">
        <f t="shared" si="1"/>
        <v>57.236614853195164</v>
      </c>
      <c r="V46" s="1"/>
      <c r="W46" s="1"/>
    </row>
    <row r="47" spans="1:23" ht="13.5">
      <c r="A47" s="1"/>
      <c r="B47" s="1"/>
      <c r="C47" s="1"/>
      <c r="D47" s="1"/>
      <c r="E47" s="1"/>
      <c r="F47" s="1"/>
      <c r="G47" s="1"/>
      <c r="H47" s="1"/>
      <c r="I47" s="2" t="s">
        <v>250</v>
      </c>
      <c r="V47" s="1"/>
      <c r="W47" s="1"/>
    </row>
    <row r="48" spans="22:23" ht="13.5">
      <c r="V48" s="1"/>
      <c r="W48" s="1"/>
    </row>
  </sheetData>
  <sheetProtection/>
  <mergeCells count="11">
    <mergeCell ref="A27:A41"/>
    <mergeCell ref="A17:A26"/>
    <mergeCell ref="A42:A43"/>
    <mergeCell ref="C3:E3"/>
    <mergeCell ref="F3:G3"/>
    <mergeCell ref="A1:I1"/>
    <mergeCell ref="A44:A46"/>
    <mergeCell ref="A5:B5"/>
    <mergeCell ref="A6:B6"/>
    <mergeCell ref="A3:B4"/>
    <mergeCell ref="A7:A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Normal="75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" width="4.375" style="0" customWidth="1"/>
    <col min="3" max="4" width="11.625" style="0" bestFit="1" customWidth="1"/>
    <col min="5" max="5" width="9.25390625" style="0" bestFit="1" customWidth="1"/>
    <col min="6" max="6" width="11.375" style="0" customWidth="1"/>
    <col min="7" max="7" width="9.75390625" style="0" bestFit="1" customWidth="1"/>
    <col min="8" max="8" width="9.25390625" style="0" bestFit="1" customWidth="1"/>
    <col min="12" max="12" width="9.125" style="0" bestFit="1" customWidth="1"/>
    <col min="16" max="16" width="10.625" style="0" customWidth="1"/>
  </cols>
  <sheetData>
    <row r="1" spans="1:8" ht="18.75">
      <c r="A1" s="119" t="s">
        <v>135</v>
      </c>
      <c r="B1" s="119"/>
      <c r="C1" s="119"/>
      <c r="D1" s="119"/>
      <c r="E1" s="119"/>
      <c r="F1" s="119"/>
      <c r="G1" s="119"/>
      <c r="H1" s="119"/>
    </row>
    <row r="2" spans="1:8" ht="13.5">
      <c r="A2" s="1"/>
      <c r="B2" s="1"/>
      <c r="C2" s="1"/>
      <c r="D2" s="1"/>
      <c r="E2" s="1"/>
      <c r="F2" s="1"/>
      <c r="G2" s="1"/>
      <c r="H2" s="2" t="s">
        <v>243</v>
      </c>
    </row>
    <row r="3" spans="1:12" ht="13.5">
      <c r="A3" s="127" t="s">
        <v>82</v>
      </c>
      <c r="B3" s="117"/>
      <c r="C3" s="123" t="s">
        <v>263</v>
      </c>
      <c r="D3" s="124"/>
      <c r="E3" s="124"/>
      <c r="F3" s="124" t="s">
        <v>252</v>
      </c>
      <c r="G3" s="125"/>
      <c r="H3" s="13" t="s">
        <v>138</v>
      </c>
      <c r="K3" s="26"/>
      <c r="L3" s="26" t="s">
        <v>142</v>
      </c>
    </row>
    <row r="4" spans="1:12" ht="13.5">
      <c r="A4" s="128"/>
      <c r="B4" s="118"/>
      <c r="C4" s="10" t="s">
        <v>83</v>
      </c>
      <c r="D4" s="11" t="s">
        <v>136</v>
      </c>
      <c r="E4" s="11" t="s">
        <v>137</v>
      </c>
      <c r="F4" s="11" t="s">
        <v>86</v>
      </c>
      <c r="G4" s="12" t="s">
        <v>87</v>
      </c>
      <c r="H4" s="33" t="s">
        <v>139</v>
      </c>
      <c r="K4" s="27"/>
      <c r="L4" s="27" t="s">
        <v>140</v>
      </c>
    </row>
    <row r="5" spans="1:12" ht="13.5">
      <c r="A5" s="126" t="s">
        <v>91</v>
      </c>
      <c r="B5" s="126"/>
      <c r="C5" s="29">
        <f>SUM(C6:C46)</f>
        <v>520191</v>
      </c>
      <c r="D5" s="29">
        <f>SUM(D6:D46)</f>
        <v>519184</v>
      </c>
      <c r="E5" s="29">
        <f>SUM(E6:E46)</f>
        <v>1007</v>
      </c>
      <c r="F5" s="30">
        <f>SUM(F6:F46)</f>
        <v>18677</v>
      </c>
      <c r="G5" s="31">
        <f>F5/C5*100</f>
        <v>3.5904119832907524</v>
      </c>
      <c r="H5" s="32">
        <f>'圏域別市町村人口'!C5/'圏域別市町村世帯数'!C5</f>
        <v>2.6775126828414946</v>
      </c>
      <c r="K5" s="9" t="s">
        <v>91</v>
      </c>
      <c r="L5" s="28">
        <f>SUM(L6:L46)</f>
        <v>488368</v>
      </c>
    </row>
    <row r="6" spans="1:12" ht="13.5">
      <c r="A6" s="126" t="s">
        <v>92</v>
      </c>
      <c r="B6" s="126"/>
      <c r="C6" s="29">
        <v>129512</v>
      </c>
      <c r="D6" s="29">
        <v>129221</v>
      </c>
      <c r="E6" s="29">
        <v>291</v>
      </c>
      <c r="F6" s="30">
        <f>C6-L6</f>
        <v>6899</v>
      </c>
      <c r="G6" s="31">
        <f aca="true" t="shared" si="0" ref="G6:G46">F6/C6*100</f>
        <v>5.326919513249737</v>
      </c>
      <c r="H6" s="32">
        <f>'圏域別市町村人口'!C6/'圏域別市町村世帯数'!C6</f>
        <v>2.439573166965223</v>
      </c>
      <c r="K6" s="9" t="s">
        <v>92</v>
      </c>
      <c r="L6" s="28">
        <v>122613</v>
      </c>
    </row>
    <row r="7" spans="1:12" ht="13.5" customHeight="1">
      <c r="A7" s="129" t="s">
        <v>133</v>
      </c>
      <c r="B7" s="6" t="s">
        <v>93</v>
      </c>
      <c r="C7" s="29">
        <v>24277</v>
      </c>
      <c r="D7" s="29">
        <v>24210</v>
      </c>
      <c r="E7" s="29">
        <v>67</v>
      </c>
      <c r="F7" s="30">
        <f aca="true" t="shared" si="1" ref="F7:F16">C7-L7</f>
        <v>2076</v>
      </c>
      <c r="G7" s="31">
        <f t="shared" si="0"/>
        <v>8.551303703093463</v>
      </c>
      <c r="H7" s="32">
        <f>'圏域別市町村人口'!C7/'圏域別市町村世帯数'!C7</f>
        <v>2.480990237673518</v>
      </c>
      <c r="K7" s="6" t="s">
        <v>93</v>
      </c>
      <c r="L7" s="28">
        <v>22201</v>
      </c>
    </row>
    <row r="8" spans="1:12" ht="13.5">
      <c r="A8" s="130"/>
      <c r="B8" s="6" t="s">
        <v>94</v>
      </c>
      <c r="C8" s="42">
        <v>2114</v>
      </c>
      <c r="D8" s="29">
        <v>2109</v>
      </c>
      <c r="E8" s="29">
        <v>5</v>
      </c>
      <c r="F8" s="30">
        <f t="shared" si="1"/>
        <v>-31</v>
      </c>
      <c r="G8" s="31">
        <f t="shared" si="0"/>
        <v>-1.4664143803216652</v>
      </c>
      <c r="H8" s="32">
        <f>'圏域別市町村人口'!C8/'圏域別市町村世帯数'!C8</f>
        <v>2.454115421002838</v>
      </c>
      <c r="K8" s="6" t="s">
        <v>94</v>
      </c>
      <c r="L8" s="28">
        <v>2145</v>
      </c>
    </row>
    <row r="9" spans="1:12" ht="13.5">
      <c r="A9" s="130"/>
      <c r="B9" s="6" t="s">
        <v>95</v>
      </c>
      <c r="C9" s="42">
        <v>1267</v>
      </c>
      <c r="D9" s="29">
        <v>1261</v>
      </c>
      <c r="E9" s="29">
        <v>6</v>
      </c>
      <c r="F9" s="30">
        <f t="shared" si="1"/>
        <v>-18</v>
      </c>
      <c r="G9" s="31">
        <f t="shared" si="0"/>
        <v>-1.420678768745067</v>
      </c>
      <c r="H9" s="32">
        <f>'圏域別市町村人口'!C9/'圏域別市町村世帯数'!C9</f>
        <v>2.542225730071034</v>
      </c>
      <c r="K9" s="6" t="s">
        <v>95</v>
      </c>
      <c r="L9" s="28">
        <v>1285</v>
      </c>
    </row>
    <row r="10" spans="1:12" ht="13.5">
      <c r="A10" s="130"/>
      <c r="B10" s="6" t="s">
        <v>96</v>
      </c>
      <c r="C10" s="42">
        <v>691</v>
      </c>
      <c r="D10" s="29">
        <v>689</v>
      </c>
      <c r="E10" s="29">
        <v>2</v>
      </c>
      <c r="F10" s="30">
        <f t="shared" si="1"/>
        <v>-18</v>
      </c>
      <c r="G10" s="31">
        <f t="shared" si="0"/>
        <v>-2.6049204052098407</v>
      </c>
      <c r="H10" s="32">
        <f>'圏域別市町村人口'!C10/'圏域別市町村世帯数'!C10</f>
        <v>2.5962373371924747</v>
      </c>
      <c r="K10" s="6" t="s">
        <v>96</v>
      </c>
      <c r="L10" s="28">
        <v>709</v>
      </c>
    </row>
    <row r="11" spans="1:12" ht="13.5">
      <c r="A11" s="130"/>
      <c r="B11" s="6" t="s">
        <v>97</v>
      </c>
      <c r="C11" s="42">
        <v>3368</v>
      </c>
      <c r="D11" s="29">
        <v>3361</v>
      </c>
      <c r="E11" s="29">
        <v>7</v>
      </c>
      <c r="F11" s="30">
        <f t="shared" si="1"/>
        <v>170</v>
      </c>
      <c r="G11" s="31">
        <f t="shared" si="0"/>
        <v>5.04750593824228</v>
      </c>
      <c r="H11" s="32">
        <f>'圏域別市町村人口'!C11/'圏域別市町村世帯数'!C11</f>
        <v>2.7485154394299287</v>
      </c>
      <c r="K11" s="6" t="s">
        <v>97</v>
      </c>
      <c r="L11" s="28">
        <v>3198</v>
      </c>
    </row>
    <row r="12" spans="1:12" ht="13.5">
      <c r="A12" s="130"/>
      <c r="B12" s="6" t="s">
        <v>98</v>
      </c>
      <c r="C12" s="42">
        <v>5049</v>
      </c>
      <c r="D12" s="29">
        <v>5032</v>
      </c>
      <c r="E12" s="29">
        <v>17</v>
      </c>
      <c r="F12" s="30">
        <f t="shared" si="1"/>
        <v>171</v>
      </c>
      <c r="G12" s="31">
        <f t="shared" si="0"/>
        <v>3.3868092691622103</v>
      </c>
      <c r="H12" s="32">
        <f>'圏域別市町村人口'!C12/'圏域別市町村世帯数'!C12</f>
        <v>2.7470786294315706</v>
      </c>
      <c r="K12" s="6" t="s">
        <v>98</v>
      </c>
      <c r="L12" s="28">
        <v>4878</v>
      </c>
    </row>
    <row r="13" spans="1:12" ht="13.5">
      <c r="A13" s="130"/>
      <c r="B13" s="6" t="s">
        <v>99</v>
      </c>
      <c r="C13" s="42">
        <v>3801</v>
      </c>
      <c r="D13" s="29">
        <v>3793</v>
      </c>
      <c r="E13" s="29">
        <v>8</v>
      </c>
      <c r="F13" s="30">
        <f t="shared" si="1"/>
        <v>301</v>
      </c>
      <c r="G13" s="31">
        <f t="shared" si="0"/>
        <v>7.918968692449356</v>
      </c>
      <c r="H13" s="32">
        <f>'圏域別市町村人口'!C13/'圏域別市町村世帯数'!C13</f>
        <v>2.668771375953696</v>
      </c>
      <c r="K13" s="6" t="s">
        <v>99</v>
      </c>
      <c r="L13" s="28">
        <v>3500</v>
      </c>
    </row>
    <row r="14" spans="1:12" ht="13.5">
      <c r="A14" s="130"/>
      <c r="B14" s="6" t="s">
        <v>100</v>
      </c>
      <c r="C14" s="42">
        <v>1823</v>
      </c>
      <c r="D14" s="29">
        <v>1817</v>
      </c>
      <c r="E14" s="29">
        <v>6</v>
      </c>
      <c r="F14" s="30">
        <f t="shared" si="1"/>
        <v>208</v>
      </c>
      <c r="G14" s="31">
        <f t="shared" si="0"/>
        <v>11.409764125068568</v>
      </c>
      <c r="H14" s="32">
        <f>'圏域別市町村人口'!C14/'圏域別市町村世帯数'!C14</f>
        <v>2.9243006034009875</v>
      </c>
      <c r="K14" s="6" t="s">
        <v>100</v>
      </c>
      <c r="L14" s="28">
        <v>1615</v>
      </c>
    </row>
    <row r="15" spans="1:12" ht="13.5">
      <c r="A15" s="130"/>
      <c r="B15" s="6" t="s">
        <v>101</v>
      </c>
      <c r="C15" s="42">
        <v>4373</v>
      </c>
      <c r="D15" s="29">
        <v>4357</v>
      </c>
      <c r="E15" s="29">
        <v>16</v>
      </c>
      <c r="F15" s="30">
        <f t="shared" si="1"/>
        <v>317</v>
      </c>
      <c r="G15" s="31">
        <f t="shared" si="0"/>
        <v>7.249028127143838</v>
      </c>
      <c r="H15" s="32">
        <f>'圏域別市町村人口'!C15/'圏域別市町村世帯数'!C15</f>
        <v>2.53052824148182</v>
      </c>
      <c r="K15" s="6" t="s">
        <v>101</v>
      </c>
      <c r="L15" s="28">
        <v>4056</v>
      </c>
    </row>
    <row r="16" spans="1:12" ht="13.5">
      <c r="A16" s="131"/>
      <c r="B16" s="6" t="s">
        <v>102</v>
      </c>
      <c r="C16" s="42">
        <v>1915</v>
      </c>
      <c r="D16" s="29">
        <v>1910</v>
      </c>
      <c r="E16" s="29">
        <v>5</v>
      </c>
      <c r="F16" s="30">
        <f t="shared" si="1"/>
        <v>16</v>
      </c>
      <c r="G16" s="31">
        <f t="shared" si="0"/>
        <v>0.835509138381201</v>
      </c>
      <c r="H16" s="32">
        <f>'圏域別市町村人口'!C16/'圏域別市町村世帯数'!C16</f>
        <v>2.473629242819843</v>
      </c>
      <c r="K16" s="6" t="s">
        <v>102</v>
      </c>
      <c r="L16" s="28">
        <v>1899</v>
      </c>
    </row>
    <row r="17" spans="1:12" ht="13.5">
      <c r="A17" s="122" t="s">
        <v>132</v>
      </c>
      <c r="B17" s="6" t="s">
        <v>103</v>
      </c>
      <c r="C17" s="29">
        <v>36361</v>
      </c>
      <c r="D17" s="29">
        <v>36332</v>
      </c>
      <c r="E17" s="29">
        <v>29</v>
      </c>
      <c r="F17" s="30">
        <f aca="true" t="shared" si="2" ref="F17:F40">C17-L17</f>
        <v>1623</v>
      </c>
      <c r="G17" s="31">
        <f t="shared" si="0"/>
        <v>4.463573609086659</v>
      </c>
      <c r="H17" s="32">
        <f>'圏域別市町村人口'!C17/'圏域別市町村世帯数'!C17</f>
        <v>2.5282032947388684</v>
      </c>
      <c r="K17" s="6" t="s">
        <v>103</v>
      </c>
      <c r="L17" s="28">
        <v>34738</v>
      </c>
    </row>
    <row r="18" spans="1:12" ht="13.5">
      <c r="A18" s="122"/>
      <c r="B18" s="6" t="s">
        <v>104</v>
      </c>
      <c r="C18" s="29">
        <v>40927</v>
      </c>
      <c r="D18" s="29">
        <v>40858</v>
      </c>
      <c r="E18" s="29">
        <v>69</v>
      </c>
      <c r="F18" s="30">
        <f t="shared" si="2"/>
        <v>2613</v>
      </c>
      <c r="G18" s="31">
        <f t="shared" si="0"/>
        <v>6.384538324333569</v>
      </c>
      <c r="H18" s="32">
        <f>'圏域別市町村人口'!C18/'圏域別市町村世帯数'!C18</f>
        <v>2.696288513695116</v>
      </c>
      <c r="K18" s="6" t="s">
        <v>104</v>
      </c>
      <c r="L18" s="28">
        <v>38314</v>
      </c>
    </row>
    <row r="19" spans="1:12" ht="13.5">
      <c r="A19" s="122"/>
      <c r="B19" s="6" t="s">
        <v>105</v>
      </c>
      <c r="C19" s="29">
        <v>47999</v>
      </c>
      <c r="D19" s="29">
        <v>47942</v>
      </c>
      <c r="E19" s="29">
        <v>57</v>
      </c>
      <c r="F19" s="30">
        <f t="shared" si="2"/>
        <v>3349</v>
      </c>
      <c r="G19" s="31">
        <f t="shared" si="0"/>
        <v>6.977228692264423</v>
      </c>
      <c r="H19" s="32">
        <f>'圏域別市町村人口'!C19/'圏域別市町村世帯数'!C19</f>
        <v>2.7135773661951292</v>
      </c>
      <c r="K19" s="6" t="s">
        <v>105</v>
      </c>
      <c r="L19" s="28">
        <v>44650</v>
      </c>
    </row>
    <row r="20" spans="1:12" ht="13.5">
      <c r="A20" s="122"/>
      <c r="B20" s="6" t="s">
        <v>106</v>
      </c>
      <c r="C20" s="29">
        <v>38344</v>
      </c>
      <c r="D20" s="29">
        <v>38277</v>
      </c>
      <c r="E20" s="29">
        <v>67</v>
      </c>
      <c r="F20" s="30">
        <f t="shared" si="2"/>
        <v>1132</v>
      </c>
      <c r="G20" s="31">
        <f t="shared" si="0"/>
        <v>2.9522219904026707</v>
      </c>
      <c r="H20" s="32">
        <f>'圏域別市町村人口'!C20/'圏域別市町村世帯数'!C20</f>
        <v>3.0507771750469437</v>
      </c>
      <c r="K20" s="6" t="s">
        <v>106</v>
      </c>
      <c r="L20" s="28">
        <v>37212</v>
      </c>
    </row>
    <row r="21" spans="1:12" ht="13.5">
      <c r="A21" s="122"/>
      <c r="B21" s="6" t="s">
        <v>107</v>
      </c>
      <c r="C21" s="29">
        <v>12422</v>
      </c>
      <c r="D21" s="29">
        <v>12411</v>
      </c>
      <c r="E21" s="29">
        <v>11</v>
      </c>
      <c r="F21" s="30">
        <f t="shared" si="2"/>
        <v>619</v>
      </c>
      <c r="G21" s="31">
        <f t="shared" si="0"/>
        <v>4.983094509740782</v>
      </c>
      <c r="H21" s="32">
        <f>'圏域別市町村人口'!C21/'圏域別市町村世帯数'!C21</f>
        <v>3.075189180486234</v>
      </c>
      <c r="K21" s="6" t="s">
        <v>107</v>
      </c>
      <c r="L21" s="28">
        <v>11803</v>
      </c>
    </row>
    <row r="22" spans="1:12" ht="13.5">
      <c r="A22" s="122"/>
      <c r="B22" s="6" t="s">
        <v>108</v>
      </c>
      <c r="C22" s="29">
        <v>4937</v>
      </c>
      <c r="D22" s="29">
        <v>4933</v>
      </c>
      <c r="E22" s="29">
        <v>4</v>
      </c>
      <c r="F22" s="30">
        <f t="shared" si="2"/>
        <v>270</v>
      </c>
      <c r="G22" s="31">
        <f t="shared" si="0"/>
        <v>5.468908243872797</v>
      </c>
      <c r="H22" s="32">
        <f>'圏域別市町村人口'!C22/'圏域別市町村世帯数'!C22</f>
        <v>2.8006886773344135</v>
      </c>
      <c r="K22" s="6" t="s">
        <v>108</v>
      </c>
      <c r="L22" s="28">
        <v>4667</v>
      </c>
    </row>
    <row r="23" spans="1:12" ht="13.5">
      <c r="A23" s="122"/>
      <c r="B23" s="6" t="s">
        <v>109</v>
      </c>
      <c r="C23" s="29">
        <v>9903</v>
      </c>
      <c r="D23" s="29">
        <v>9896</v>
      </c>
      <c r="E23" s="29">
        <v>7</v>
      </c>
      <c r="F23" s="30">
        <f t="shared" si="2"/>
        <v>594</v>
      </c>
      <c r="G23" s="31">
        <f t="shared" si="0"/>
        <v>5.998182368979097</v>
      </c>
      <c r="H23" s="32">
        <f>'圏域別市町村人口'!C23/'圏域別市町村世帯数'!C23</f>
        <v>2.753105119660709</v>
      </c>
      <c r="K23" s="6" t="s">
        <v>109</v>
      </c>
      <c r="L23" s="28">
        <v>9309</v>
      </c>
    </row>
    <row r="24" spans="1:12" ht="13.5">
      <c r="A24" s="122"/>
      <c r="B24" s="45" t="s">
        <v>110</v>
      </c>
      <c r="C24" s="46">
        <v>5220</v>
      </c>
      <c r="D24" s="46">
        <v>5214</v>
      </c>
      <c r="E24" s="46">
        <v>6</v>
      </c>
      <c r="F24" s="47">
        <f t="shared" si="2"/>
        <v>124</v>
      </c>
      <c r="G24" s="48">
        <f t="shared" si="0"/>
        <v>2.375478927203065</v>
      </c>
      <c r="H24" s="49">
        <f>'圏域別市町村人口'!C24/'圏域別市町村世帯数'!C24</f>
        <v>3.0557471264367817</v>
      </c>
      <c r="K24" s="15" t="s">
        <v>110</v>
      </c>
      <c r="L24" s="28">
        <v>5096</v>
      </c>
    </row>
    <row r="25" spans="1:12" ht="13.5">
      <c r="A25" s="122"/>
      <c r="B25" s="6" t="s">
        <v>111</v>
      </c>
      <c r="C25" s="29">
        <v>6268</v>
      </c>
      <c r="D25" s="29">
        <v>6238</v>
      </c>
      <c r="E25" s="29">
        <v>30</v>
      </c>
      <c r="F25" s="30">
        <f t="shared" si="2"/>
        <v>935</v>
      </c>
      <c r="G25" s="31">
        <f t="shared" si="0"/>
        <v>14.917038927887683</v>
      </c>
      <c r="H25" s="32">
        <f>'圏域別市町村人口'!C25/'圏域別市町村世帯数'!C25</f>
        <v>2.820676451818762</v>
      </c>
      <c r="K25" s="6" t="s">
        <v>111</v>
      </c>
      <c r="L25" s="28">
        <v>5333</v>
      </c>
    </row>
    <row r="26" spans="1:12" ht="13.5">
      <c r="A26" s="122"/>
      <c r="B26" s="6" t="s">
        <v>112</v>
      </c>
      <c r="C26" s="29">
        <v>12118</v>
      </c>
      <c r="D26" s="29">
        <v>12092</v>
      </c>
      <c r="E26" s="29">
        <v>26</v>
      </c>
      <c r="F26" s="30">
        <f t="shared" si="2"/>
        <v>838</v>
      </c>
      <c r="G26" s="31">
        <f t="shared" si="0"/>
        <v>6.91533256312923</v>
      </c>
      <c r="H26" s="32">
        <f>'圏域別市町村人口'!C26/'圏域別市町村世帯数'!C26</f>
        <v>2.868955273147384</v>
      </c>
      <c r="K26" s="6" t="s">
        <v>112</v>
      </c>
      <c r="L26" s="28">
        <v>11280</v>
      </c>
    </row>
    <row r="27" spans="1:12" ht="13.5" customHeight="1">
      <c r="A27" s="129" t="s">
        <v>134</v>
      </c>
      <c r="B27" s="6" t="s">
        <v>113</v>
      </c>
      <c r="C27" s="29">
        <v>19249</v>
      </c>
      <c r="D27" s="29">
        <v>19188</v>
      </c>
      <c r="E27" s="29">
        <v>61</v>
      </c>
      <c r="F27" s="30">
        <f t="shared" si="2"/>
        <v>1546</v>
      </c>
      <c r="G27" s="31">
        <f t="shared" si="0"/>
        <v>8.031586056418515</v>
      </c>
      <c r="H27" s="32">
        <f>'圏域別市町村人口'!C27/'圏域別市町村世帯数'!C27</f>
        <v>2.9778170294560757</v>
      </c>
      <c r="K27" s="6" t="s">
        <v>113</v>
      </c>
      <c r="L27" s="28">
        <v>17703</v>
      </c>
    </row>
    <row r="28" spans="1:12" ht="13.5">
      <c r="A28" s="130"/>
      <c r="B28" s="6" t="s">
        <v>114</v>
      </c>
      <c r="C28" s="29">
        <v>19332</v>
      </c>
      <c r="D28" s="29">
        <v>19299</v>
      </c>
      <c r="E28" s="29">
        <v>33</v>
      </c>
      <c r="F28" s="30">
        <f t="shared" si="2"/>
        <v>2644</v>
      </c>
      <c r="G28" s="31">
        <f t="shared" si="0"/>
        <v>13.67680529691703</v>
      </c>
      <c r="H28" s="32">
        <f>'圏域別市町村人口'!C28/'圏域別市町村世帯数'!C28</f>
        <v>2.961980136561142</v>
      </c>
      <c r="K28" s="6" t="s">
        <v>114</v>
      </c>
      <c r="L28" s="28">
        <v>16688</v>
      </c>
    </row>
    <row r="29" spans="1:12" ht="13.5">
      <c r="A29" s="130"/>
      <c r="B29" s="6" t="s">
        <v>244</v>
      </c>
      <c r="C29" s="29">
        <v>12676</v>
      </c>
      <c r="D29" s="29">
        <v>12644</v>
      </c>
      <c r="E29" s="29">
        <v>32</v>
      </c>
      <c r="F29" s="30">
        <f t="shared" si="2"/>
        <v>1115</v>
      </c>
      <c r="G29" s="31">
        <f t="shared" si="0"/>
        <v>8.796150205112022</v>
      </c>
      <c r="H29" s="32">
        <f>'圏域別市町村人口'!C29/'圏域別市町村世帯数'!C29</f>
        <v>3.136478384348375</v>
      </c>
      <c r="K29" s="6" t="s">
        <v>253</v>
      </c>
      <c r="L29" s="28">
        <f>3148+1610+3449+3354</f>
        <v>11561</v>
      </c>
    </row>
    <row r="30" spans="1:12" ht="13.5">
      <c r="A30" s="130"/>
      <c r="B30" s="6" t="s">
        <v>115</v>
      </c>
      <c r="C30" s="29">
        <v>5805</v>
      </c>
      <c r="D30" s="29">
        <v>5793</v>
      </c>
      <c r="E30" s="29">
        <v>12</v>
      </c>
      <c r="F30" s="30">
        <f t="shared" si="2"/>
        <v>667</v>
      </c>
      <c r="G30" s="31">
        <f t="shared" si="0"/>
        <v>11.4900947459087</v>
      </c>
      <c r="H30" s="32">
        <f>'圏域別市町村人口'!C30/'圏域別市町村世帯数'!C30</f>
        <v>2.811024978466839</v>
      </c>
      <c r="K30" s="6" t="s">
        <v>115</v>
      </c>
      <c r="L30" s="28">
        <v>5138</v>
      </c>
    </row>
    <row r="31" spans="1:12" ht="13.5">
      <c r="A31" s="130"/>
      <c r="B31" s="6" t="s">
        <v>116</v>
      </c>
      <c r="C31" s="29">
        <v>11254</v>
      </c>
      <c r="D31" s="29">
        <v>11225</v>
      </c>
      <c r="E31" s="29">
        <v>29</v>
      </c>
      <c r="F31" s="30">
        <f t="shared" si="2"/>
        <v>1070</v>
      </c>
      <c r="G31" s="31">
        <f t="shared" si="0"/>
        <v>9.507730584681003</v>
      </c>
      <c r="H31" s="32">
        <f>'圏域別市町村人口'!C31/'圏域別市町村世帯数'!C31</f>
        <v>3.131686511462591</v>
      </c>
      <c r="K31" s="6" t="s">
        <v>116</v>
      </c>
      <c r="L31" s="28">
        <v>10184</v>
      </c>
    </row>
    <row r="32" spans="1:12" ht="13.5">
      <c r="A32" s="130"/>
      <c r="B32" s="6" t="s">
        <v>117</v>
      </c>
      <c r="C32" s="29">
        <v>429</v>
      </c>
      <c r="D32" s="29">
        <v>428</v>
      </c>
      <c r="E32" s="29">
        <v>1</v>
      </c>
      <c r="F32" s="30">
        <f t="shared" si="2"/>
        <v>49</v>
      </c>
      <c r="G32" s="31">
        <f t="shared" si="0"/>
        <v>11.421911421911423</v>
      </c>
      <c r="H32" s="32">
        <f>'圏域別市町村人口'!C32/'圏域別市町村世帯数'!C32</f>
        <v>1.7715617715617715</v>
      </c>
      <c r="K32" s="6" t="s">
        <v>117</v>
      </c>
      <c r="L32" s="28">
        <v>380</v>
      </c>
    </row>
    <row r="33" spans="1:12" ht="13.5">
      <c r="A33" s="130"/>
      <c r="B33" s="6" t="s">
        <v>118</v>
      </c>
      <c r="C33" s="29">
        <v>459</v>
      </c>
      <c r="D33" s="29">
        <v>459</v>
      </c>
      <c r="E33" s="43" t="s">
        <v>245</v>
      </c>
      <c r="F33" s="30">
        <f t="shared" si="2"/>
        <v>-73</v>
      </c>
      <c r="G33" s="31">
        <f t="shared" si="0"/>
        <v>-15.904139433551197</v>
      </c>
      <c r="H33" s="32">
        <f>'圏域別市町村人口'!C33/'圏域別市町村世帯数'!C33</f>
        <v>1.8845315904139432</v>
      </c>
      <c r="K33" s="6" t="s">
        <v>118</v>
      </c>
      <c r="L33" s="28">
        <v>532</v>
      </c>
    </row>
    <row r="34" spans="1:12" ht="13.5">
      <c r="A34" s="130"/>
      <c r="B34" s="6" t="s">
        <v>119</v>
      </c>
      <c r="C34" s="29">
        <v>379</v>
      </c>
      <c r="D34" s="29">
        <v>378</v>
      </c>
      <c r="E34" s="29">
        <v>1</v>
      </c>
      <c r="F34" s="30">
        <f t="shared" si="2"/>
        <v>-35</v>
      </c>
      <c r="G34" s="31">
        <f t="shared" si="0"/>
        <v>-9.234828496042216</v>
      </c>
      <c r="H34" s="32">
        <f>'圏域別市町村人口'!C34/'圏域別市町村世帯数'!C34</f>
        <v>2.2770448548812663</v>
      </c>
      <c r="K34" s="6" t="s">
        <v>119</v>
      </c>
      <c r="L34" s="28">
        <v>414</v>
      </c>
    </row>
    <row r="35" spans="1:12" ht="13.5">
      <c r="A35" s="130"/>
      <c r="B35" s="6" t="s">
        <v>120</v>
      </c>
      <c r="C35" s="29">
        <v>246</v>
      </c>
      <c r="D35" s="29">
        <v>246</v>
      </c>
      <c r="E35" s="43" t="s">
        <v>245</v>
      </c>
      <c r="F35" s="30">
        <f t="shared" si="2"/>
        <v>-41</v>
      </c>
      <c r="G35" s="31">
        <f t="shared" si="0"/>
        <v>-16.666666666666664</v>
      </c>
      <c r="H35" s="32">
        <f>'圏域別市町村人口'!C35/'圏域別市町村世帯数'!C35</f>
        <v>1.8373983739837398</v>
      </c>
      <c r="K35" s="6" t="s">
        <v>120</v>
      </c>
      <c r="L35" s="28">
        <v>287</v>
      </c>
    </row>
    <row r="36" spans="1:12" ht="13.5">
      <c r="A36" s="130"/>
      <c r="B36" s="6" t="s">
        <v>121</v>
      </c>
      <c r="C36" s="29">
        <v>713</v>
      </c>
      <c r="D36" s="29">
        <v>713</v>
      </c>
      <c r="E36" s="43" t="s">
        <v>245</v>
      </c>
      <c r="F36" s="30">
        <f t="shared" si="2"/>
        <v>45</v>
      </c>
      <c r="G36" s="31">
        <f t="shared" si="0"/>
        <v>6.311360448807854</v>
      </c>
      <c r="H36" s="32">
        <f>'圏域別市町村人口'!C36/'圏域別市町村世帯数'!C36</f>
        <v>2.0224403927068724</v>
      </c>
      <c r="K36" s="6" t="s">
        <v>121</v>
      </c>
      <c r="L36" s="28">
        <v>668</v>
      </c>
    </row>
    <row r="37" spans="1:12" ht="13.5">
      <c r="A37" s="130"/>
      <c r="B37" s="6" t="s">
        <v>122</v>
      </c>
      <c r="C37" s="29">
        <v>378</v>
      </c>
      <c r="D37" s="29">
        <v>378</v>
      </c>
      <c r="E37" s="43" t="s">
        <v>245</v>
      </c>
      <c r="F37" s="30">
        <f t="shared" si="2"/>
        <v>95</v>
      </c>
      <c r="G37" s="31">
        <f t="shared" si="0"/>
        <v>25.132275132275133</v>
      </c>
      <c r="H37" s="32">
        <f>'圏域別市町村人口'!C37/'圏域別市町村世帯数'!C37</f>
        <v>1.7592592592592593</v>
      </c>
      <c r="K37" s="6" t="s">
        <v>122</v>
      </c>
      <c r="L37" s="28">
        <v>283</v>
      </c>
    </row>
    <row r="38" spans="1:12" ht="13.5">
      <c r="A38" s="130"/>
      <c r="B38" s="6" t="s">
        <v>246</v>
      </c>
      <c r="C38" s="29">
        <v>523</v>
      </c>
      <c r="D38" s="29">
        <v>522</v>
      </c>
      <c r="E38" s="29">
        <v>1</v>
      </c>
      <c r="F38" s="30">
        <f t="shared" si="2"/>
        <v>-61</v>
      </c>
      <c r="G38" s="31">
        <f t="shared" si="0"/>
        <v>-11.663479923518166</v>
      </c>
      <c r="H38" s="32">
        <f>'圏域別市町村人口'!C38/'圏域別市町村世帯数'!C38</f>
        <v>2.6481835564053537</v>
      </c>
      <c r="K38" s="6" t="s">
        <v>246</v>
      </c>
      <c r="L38" s="28">
        <v>584</v>
      </c>
    </row>
    <row r="39" spans="1:12" ht="13.5">
      <c r="A39" s="130"/>
      <c r="B39" s="6" t="s">
        <v>247</v>
      </c>
      <c r="C39" s="29">
        <v>699</v>
      </c>
      <c r="D39" s="29">
        <v>698</v>
      </c>
      <c r="E39" s="29">
        <v>1</v>
      </c>
      <c r="F39" s="30">
        <f t="shared" si="2"/>
        <v>-28</v>
      </c>
      <c r="G39" s="31">
        <f t="shared" si="0"/>
        <v>-4.005722460658083</v>
      </c>
      <c r="H39" s="32">
        <f>'圏域別市町村人口'!C39/'圏域別市町村世帯数'!C39</f>
        <v>2.273247496423462</v>
      </c>
      <c r="K39" s="6" t="s">
        <v>247</v>
      </c>
      <c r="L39" s="28">
        <v>727</v>
      </c>
    </row>
    <row r="40" spans="1:12" ht="13.5">
      <c r="A40" s="130"/>
      <c r="B40" s="6" t="s">
        <v>123</v>
      </c>
      <c r="C40" s="29">
        <v>3601</v>
      </c>
      <c r="D40" s="29">
        <v>3598</v>
      </c>
      <c r="E40" s="29">
        <v>3</v>
      </c>
      <c r="F40" s="30">
        <f t="shared" si="2"/>
        <v>118</v>
      </c>
      <c r="G40" s="31">
        <f t="shared" si="0"/>
        <v>3.2768675367953346</v>
      </c>
      <c r="H40" s="32">
        <f>'圏域別市町村人口'!C40/'圏域別市町村世帯数'!C40</f>
        <v>2.3657317411830046</v>
      </c>
      <c r="K40" s="6" t="s">
        <v>123</v>
      </c>
      <c r="L40" s="28">
        <v>3483</v>
      </c>
    </row>
    <row r="41" spans="1:12" ht="13.5">
      <c r="A41" s="131"/>
      <c r="B41" s="6" t="s">
        <v>248</v>
      </c>
      <c r="C41" s="29">
        <v>8139</v>
      </c>
      <c r="D41" s="29">
        <v>8118</v>
      </c>
      <c r="E41" s="29">
        <v>21</v>
      </c>
      <c r="F41" s="30">
        <f>C41-L42</f>
        <v>-12431</v>
      </c>
      <c r="G41" s="31">
        <f t="shared" si="0"/>
        <v>-152.73375107507064</v>
      </c>
      <c r="H41" s="32">
        <f>'圏域別市町村人口'!C41/'圏域別市町村世帯数'!C41</f>
        <v>3.278166850964492</v>
      </c>
      <c r="K41" s="6" t="s">
        <v>254</v>
      </c>
      <c r="L41" s="28">
        <f>5022+2402</f>
        <v>7424</v>
      </c>
    </row>
    <row r="42" spans="1:12" ht="13.5">
      <c r="A42" s="122" t="s">
        <v>129</v>
      </c>
      <c r="B42" s="6" t="s">
        <v>124</v>
      </c>
      <c r="C42" s="29">
        <v>21196</v>
      </c>
      <c r="D42" s="29">
        <v>21144</v>
      </c>
      <c r="E42" s="29">
        <v>52</v>
      </c>
      <c r="F42" s="30">
        <f>C42-L42</f>
        <v>626</v>
      </c>
      <c r="G42" s="31">
        <f t="shared" si="0"/>
        <v>2.9533874315908664</v>
      </c>
      <c r="H42" s="32">
        <f>'圏域別市町村人口'!C42/'圏域別市町村世帯数'!C42</f>
        <v>2.4551330439705605</v>
      </c>
      <c r="K42" s="6" t="s">
        <v>124</v>
      </c>
      <c r="L42" s="28">
        <v>20570</v>
      </c>
    </row>
    <row r="43" spans="1:12" ht="13.5">
      <c r="A43" s="122"/>
      <c r="B43" s="6" t="s">
        <v>125</v>
      </c>
      <c r="C43" s="29">
        <v>499</v>
      </c>
      <c r="D43" s="29">
        <v>498</v>
      </c>
      <c r="E43" s="29">
        <v>1</v>
      </c>
      <c r="F43" s="30">
        <f>C43-L43</f>
        <v>-5</v>
      </c>
      <c r="G43" s="31">
        <f t="shared" si="0"/>
        <v>-1.002004008016032</v>
      </c>
      <c r="H43" s="32">
        <f>'圏域別市町村人口'!C43/'圏域別市町村世帯数'!C43</f>
        <v>2.466933867735471</v>
      </c>
      <c r="K43" s="6" t="s">
        <v>125</v>
      </c>
      <c r="L43" s="28">
        <v>504</v>
      </c>
    </row>
    <row r="44" spans="1:12" ht="13.5">
      <c r="A44" s="122" t="s">
        <v>130</v>
      </c>
      <c r="B44" s="6" t="s">
        <v>126</v>
      </c>
      <c r="C44" s="29">
        <v>19212</v>
      </c>
      <c r="D44" s="29">
        <v>19193</v>
      </c>
      <c r="E44" s="29">
        <v>19</v>
      </c>
      <c r="F44" s="30">
        <f>C44-L44</f>
        <v>1414</v>
      </c>
      <c r="G44" s="31">
        <f t="shared" si="0"/>
        <v>7.359983343743494</v>
      </c>
      <c r="H44" s="32">
        <f>'圏域別市町村人口'!C44/'圏域別市町村世帯数'!C44</f>
        <v>2.4423277118467626</v>
      </c>
      <c r="K44" s="6" t="s">
        <v>126</v>
      </c>
      <c r="L44" s="28">
        <v>17798</v>
      </c>
    </row>
    <row r="45" spans="1:12" ht="13.5">
      <c r="A45" s="122"/>
      <c r="B45" s="6" t="s">
        <v>127</v>
      </c>
      <c r="C45" s="29">
        <v>2000</v>
      </c>
      <c r="D45" s="29">
        <v>1997</v>
      </c>
      <c r="E45" s="29">
        <v>3</v>
      </c>
      <c r="F45" s="30">
        <f>C45-L45</f>
        <v>-137</v>
      </c>
      <c r="G45" s="31">
        <f t="shared" si="0"/>
        <v>-6.8500000000000005</v>
      </c>
      <c r="H45" s="32">
        <f>'圏域別市町村人口'!C45/'圏域別市町村世帯数'!C45</f>
        <v>1.9295</v>
      </c>
      <c r="K45" s="6" t="s">
        <v>127</v>
      </c>
      <c r="L45" s="28">
        <v>2137</v>
      </c>
    </row>
    <row r="46" spans="1:12" ht="13.5">
      <c r="A46" s="122"/>
      <c r="B46" s="6" t="s">
        <v>128</v>
      </c>
      <c r="C46" s="29">
        <v>713</v>
      </c>
      <c r="D46" s="29">
        <v>712</v>
      </c>
      <c r="E46" s="29">
        <v>1</v>
      </c>
      <c r="F46" s="30">
        <f>C46-L46</f>
        <v>-89</v>
      </c>
      <c r="G46" s="31">
        <f t="shared" si="0"/>
        <v>-12.482468443197755</v>
      </c>
      <c r="H46" s="32">
        <f>'圏域別市町村人口'!C46/'圏域別市町村世帯数'!C46</f>
        <v>2.32398316970547</v>
      </c>
      <c r="K46" s="6" t="s">
        <v>128</v>
      </c>
      <c r="L46" s="28">
        <v>802</v>
      </c>
    </row>
    <row r="47" spans="1:12" ht="13.5">
      <c r="A47" s="25" t="s">
        <v>264</v>
      </c>
      <c r="B47" s="1"/>
      <c r="C47" s="1"/>
      <c r="D47" s="1"/>
      <c r="E47" s="1"/>
      <c r="F47" s="1"/>
      <c r="G47" s="1"/>
      <c r="H47" s="2" t="s">
        <v>251</v>
      </c>
      <c r="L47" s="44"/>
    </row>
  </sheetData>
  <sheetProtection/>
  <mergeCells count="11">
    <mergeCell ref="A1:H1"/>
    <mergeCell ref="A3:B4"/>
    <mergeCell ref="C3:E3"/>
    <mergeCell ref="F3:G3"/>
    <mergeCell ref="A42:A43"/>
    <mergeCell ref="A7:A16"/>
    <mergeCell ref="A27:A41"/>
    <mergeCell ref="A44:A46"/>
    <mergeCell ref="A5:B5"/>
    <mergeCell ref="A6:B6"/>
    <mergeCell ref="A17:A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view="pageBreakPreview" zoomScale="60" zoomScaleNormal="85" zoomScalePageLayoutView="0" workbookViewId="0" topLeftCell="A1">
      <selection activeCell="K44" sqref="K44"/>
    </sheetView>
  </sheetViews>
  <sheetFormatPr defaultColWidth="9.00390625" defaultRowHeight="13.5"/>
  <cols>
    <col min="1" max="1" width="8.125" style="0" customWidth="1"/>
    <col min="2" max="21" width="7.50390625" style="0" customWidth="1"/>
  </cols>
  <sheetData>
    <row r="1" spans="1:21" ht="18.75">
      <c r="A1" s="119" t="s">
        <v>143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3.5">
      <c r="A2" s="25" t="s">
        <v>144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>
      <c r="A3" s="124" t="s">
        <v>141</v>
      </c>
      <c r="B3" s="133" t="s">
        <v>145</v>
      </c>
      <c r="C3" s="133"/>
      <c r="D3" s="133"/>
      <c r="E3" s="133"/>
      <c r="F3" s="132" t="s">
        <v>149</v>
      </c>
      <c r="G3" s="132"/>
      <c r="H3" s="132"/>
      <c r="I3" s="132"/>
      <c r="J3" s="132" t="s">
        <v>150</v>
      </c>
      <c r="K3" s="132"/>
      <c r="L3" s="132"/>
      <c r="M3" s="132"/>
      <c r="N3" s="132" t="s">
        <v>151</v>
      </c>
      <c r="O3" s="132"/>
      <c r="P3" s="132"/>
      <c r="Q3" s="132"/>
      <c r="R3" s="132" t="s">
        <v>152</v>
      </c>
      <c r="S3" s="132"/>
      <c r="T3" s="132"/>
      <c r="U3" s="132"/>
    </row>
    <row r="4" spans="1:21" ht="13.5">
      <c r="A4" s="124"/>
      <c r="B4" s="34" t="s">
        <v>145</v>
      </c>
      <c r="C4" s="34" t="s">
        <v>146</v>
      </c>
      <c r="D4" s="34" t="s">
        <v>147</v>
      </c>
      <c r="E4" s="34" t="s">
        <v>148</v>
      </c>
      <c r="F4" s="34" t="s">
        <v>145</v>
      </c>
      <c r="G4" s="11" t="s">
        <v>146</v>
      </c>
      <c r="H4" s="11" t="s">
        <v>147</v>
      </c>
      <c r="I4" s="11" t="s">
        <v>148</v>
      </c>
      <c r="J4" s="34" t="s">
        <v>145</v>
      </c>
      <c r="K4" s="11" t="s">
        <v>146</v>
      </c>
      <c r="L4" s="11" t="s">
        <v>147</v>
      </c>
      <c r="M4" s="11" t="s">
        <v>148</v>
      </c>
      <c r="N4" s="34" t="s">
        <v>145</v>
      </c>
      <c r="O4" s="11" t="s">
        <v>146</v>
      </c>
      <c r="P4" s="11" t="s">
        <v>147</v>
      </c>
      <c r="Q4" s="11" t="s">
        <v>148</v>
      </c>
      <c r="R4" s="34" t="s">
        <v>145</v>
      </c>
      <c r="S4" s="11" t="s">
        <v>146</v>
      </c>
      <c r="T4" s="11" t="s">
        <v>147</v>
      </c>
      <c r="U4" s="11" t="s">
        <v>148</v>
      </c>
    </row>
    <row r="5" spans="1:21" ht="24.75" customHeight="1">
      <c r="A5" s="11" t="s">
        <v>153</v>
      </c>
      <c r="B5" s="21">
        <f aca="true" t="shared" si="0" ref="B5:B12">SUM(C5:E5)</f>
        <v>50826</v>
      </c>
      <c r="C5" s="21">
        <f aca="true" t="shared" si="1" ref="C5:E7">G5+K5+O5+S5</f>
        <v>26282</v>
      </c>
      <c r="D5" s="21">
        <f t="shared" si="1"/>
        <v>1679</v>
      </c>
      <c r="E5" s="21">
        <f t="shared" si="1"/>
        <v>22865</v>
      </c>
      <c r="F5" s="21">
        <f aca="true" t="shared" si="2" ref="F5:F12">SUM(G5:I5)</f>
        <v>2233</v>
      </c>
      <c r="G5" s="16">
        <v>917</v>
      </c>
      <c r="H5" s="16">
        <v>94</v>
      </c>
      <c r="I5" s="16">
        <v>1222</v>
      </c>
      <c r="J5" s="21">
        <f aca="true" t="shared" si="3" ref="J5:J12">SUM(K5:M5)</f>
        <v>5081</v>
      </c>
      <c r="K5" s="16">
        <v>2250</v>
      </c>
      <c r="L5" s="16">
        <v>230</v>
      </c>
      <c r="M5" s="16">
        <v>2601</v>
      </c>
      <c r="N5" s="21">
        <f aca="true" t="shared" si="4" ref="N5:N12">SUM(O5:Q5)</f>
        <v>17955</v>
      </c>
      <c r="O5" s="16">
        <v>7100</v>
      </c>
      <c r="P5" s="16">
        <v>622</v>
      </c>
      <c r="Q5" s="16">
        <v>10233</v>
      </c>
      <c r="R5" s="21">
        <f aca="true" t="shared" si="5" ref="R5:R12">SUM(S5:U5)</f>
        <v>25557</v>
      </c>
      <c r="S5" s="16">
        <v>16015</v>
      </c>
      <c r="T5" s="16">
        <v>733</v>
      </c>
      <c r="U5" s="16">
        <v>8809</v>
      </c>
    </row>
    <row r="6" spans="1:21" ht="24.75" customHeight="1">
      <c r="A6" s="11" t="s">
        <v>154</v>
      </c>
      <c r="B6" s="21">
        <f t="shared" si="0"/>
        <v>45354</v>
      </c>
      <c r="C6" s="21">
        <f t="shared" si="1"/>
        <v>22339</v>
      </c>
      <c r="D6" s="21">
        <f t="shared" si="1"/>
        <v>1503</v>
      </c>
      <c r="E6" s="21">
        <f t="shared" si="1"/>
        <v>21512</v>
      </c>
      <c r="F6" s="21">
        <f t="shared" si="2"/>
        <v>2317</v>
      </c>
      <c r="G6" s="16">
        <v>935</v>
      </c>
      <c r="H6" s="16">
        <v>180</v>
      </c>
      <c r="I6" s="16">
        <v>1202</v>
      </c>
      <c r="J6" s="21">
        <f t="shared" si="3"/>
        <v>4744</v>
      </c>
      <c r="K6" s="16">
        <v>2183</v>
      </c>
      <c r="L6" s="16">
        <v>279</v>
      </c>
      <c r="M6" s="16">
        <v>2282</v>
      </c>
      <c r="N6" s="21">
        <f t="shared" si="4"/>
        <v>16610</v>
      </c>
      <c r="O6" s="16">
        <v>6163</v>
      </c>
      <c r="P6" s="16">
        <v>562</v>
      </c>
      <c r="Q6" s="16">
        <v>9885</v>
      </c>
      <c r="R6" s="21">
        <f t="shared" si="5"/>
        <v>21683</v>
      </c>
      <c r="S6" s="16">
        <v>13058</v>
      </c>
      <c r="T6" s="16">
        <v>482</v>
      </c>
      <c r="U6" s="16">
        <v>8143</v>
      </c>
    </row>
    <row r="7" spans="1:21" ht="24.75" customHeight="1">
      <c r="A7" s="11" t="s">
        <v>142</v>
      </c>
      <c r="B7" s="21">
        <f t="shared" si="0"/>
        <v>42570</v>
      </c>
      <c r="C7" s="21">
        <f t="shared" si="1"/>
        <v>22470</v>
      </c>
      <c r="D7" s="21">
        <f t="shared" si="1"/>
        <v>1450</v>
      </c>
      <c r="E7" s="21">
        <f t="shared" si="1"/>
        <v>18650</v>
      </c>
      <c r="F7" s="21">
        <f t="shared" si="2"/>
        <v>2420</v>
      </c>
      <c r="G7" s="16">
        <v>880</v>
      </c>
      <c r="H7" s="16">
        <v>200</v>
      </c>
      <c r="I7" s="16">
        <v>1340</v>
      </c>
      <c r="J7" s="21">
        <f t="shared" si="3"/>
        <v>4390</v>
      </c>
      <c r="K7" s="16">
        <v>1970</v>
      </c>
      <c r="L7" s="16">
        <v>210</v>
      </c>
      <c r="M7" s="16">
        <v>2210</v>
      </c>
      <c r="N7" s="21">
        <f t="shared" si="4"/>
        <v>14840</v>
      </c>
      <c r="O7" s="16">
        <v>7100</v>
      </c>
      <c r="P7" s="16">
        <v>550</v>
      </c>
      <c r="Q7" s="16">
        <v>7190</v>
      </c>
      <c r="R7" s="21">
        <f t="shared" si="5"/>
        <v>20920</v>
      </c>
      <c r="S7" s="16">
        <v>12520</v>
      </c>
      <c r="T7" s="16">
        <v>490</v>
      </c>
      <c r="U7" s="16">
        <v>7910</v>
      </c>
    </row>
    <row r="8" spans="1:21" ht="24.75" customHeight="1">
      <c r="A8" s="11" t="s">
        <v>255</v>
      </c>
      <c r="B8" s="21">
        <f t="shared" si="0"/>
        <v>43550</v>
      </c>
      <c r="C8" s="21">
        <f aca="true" t="shared" si="6" ref="C8:E12">G8+K8+O8+S8</f>
        <v>23140</v>
      </c>
      <c r="D8" s="21">
        <f t="shared" si="6"/>
        <v>1330</v>
      </c>
      <c r="E8" s="21">
        <f t="shared" si="6"/>
        <v>19080</v>
      </c>
      <c r="F8" s="21">
        <f t="shared" si="2"/>
        <v>2470</v>
      </c>
      <c r="G8" s="16">
        <v>890</v>
      </c>
      <c r="H8" s="16">
        <v>190</v>
      </c>
      <c r="I8" s="16">
        <v>1390</v>
      </c>
      <c r="J8" s="21">
        <f t="shared" si="3"/>
        <v>4610</v>
      </c>
      <c r="K8" s="16">
        <v>1690</v>
      </c>
      <c r="L8" s="16">
        <v>260</v>
      </c>
      <c r="M8" s="16">
        <v>2660</v>
      </c>
      <c r="N8" s="21">
        <f t="shared" si="4"/>
        <v>14580</v>
      </c>
      <c r="O8" s="16">
        <v>7080</v>
      </c>
      <c r="P8" s="16">
        <v>380</v>
      </c>
      <c r="Q8" s="16">
        <v>7120</v>
      </c>
      <c r="R8" s="21">
        <f t="shared" si="5"/>
        <v>21890</v>
      </c>
      <c r="S8" s="16">
        <v>13480</v>
      </c>
      <c r="T8" s="16">
        <v>500</v>
      </c>
      <c r="U8" s="16">
        <v>7910</v>
      </c>
    </row>
    <row r="9" spans="1:21" ht="24.75" customHeight="1">
      <c r="A9" s="11" t="s">
        <v>256</v>
      </c>
      <c r="B9" s="21">
        <f t="shared" si="0"/>
        <v>48490</v>
      </c>
      <c r="C9" s="21">
        <f t="shared" si="6"/>
        <v>22720</v>
      </c>
      <c r="D9" s="21">
        <f t="shared" si="6"/>
        <v>1390</v>
      </c>
      <c r="E9" s="21">
        <f t="shared" si="6"/>
        <v>24380</v>
      </c>
      <c r="F9" s="21">
        <f t="shared" si="2"/>
        <v>3900</v>
      </c>
      <c r="G9" s="16">
        <v>1600</v>
      </c>
      <c r="H9" s="16">
        <v>200</v>
      </c>
      <c r="I9" s="16">
        <v>2100</v>
      </c>
      <c r="J9" s="21">
        <f t="shared" si="3"/>
        <v>3050</v>
      </c>
      <c r="K9" s="16">
        <v>1220</v>
      </c>
      <c r="L9" s="16">
        <v>250</v>
      </c>
      <c r="M9" s="16">
        <v>1580</v>
      </c>
      <c r="N9" s="21">
        <f t="shared" si="4"/>
        <v>19640</v>
      </c>
      <c r="O9" s="16">
        <v>6700</v>
      </c>
      <c r="P9" s="16">
        <v>440</v>
      </c>
      <c r="Q9" s="16">
        <v>12500</v>
      </c>
      <c r="R9" s="21">
        <f t="shared" si="5"/>
        <v>21900</v>
      </c>
      <c r="S9" s="16">
        <v>13200</v>
      </c>
      <c r="T9" s="16">
        <v>500</v>
      </c>
      <c r="U9" s="16">
        <v>8200</v>
      </c>
    </row>
    <row r="10" spans="1:21" ht="24.75" customHeight="1">
      <c r="A10" s="11" t="s">
        <v>257</v>
      </c>
      <c r="B10" s="21">
        <f t="shared" si="0"/>
        <v>40416</v>
      </c>
      <c r="C10" s="21">
        <f t="shared" si="6"/>
        <v>21277</v>
      </c>
      <c r="D10" s="21">
        <f t="shared" si="6"/>
        <v>1347</v>
      </c>
      <c r="E10" s="21">
        <f t="shared" si="6"/>
        <v>17792</v>
      </c>
      <c r="F10" s="21">
        <f t="shared" si="2"/>
        <v>4180</v>
      </c>
      <c r="G10" s="16">
        <v>1682</v>
      </c>
      <c r="H10" s="16">
        <v>191</v>
      </c>
      <c r="I10" s="16">
        <v>2307</v>
      </c>
      <c r="J10" s="21">
        <f t="shared" si="3"/>
        <v>2668</v>
      </c>
      <c r="K10" s="16">
        <v>1284</v>
      </c>
      <c r="L10" s="16">
        <v>221</v>
      </c>
      <c r="M10" s="16">
        <v>1163</v>
      </c>
      <c r="N10" s="21">
        <f t="shared" si="4"/>
        <v>13050</v>
      </c>
      <c r="O10" s="16">
        <v>5909</v>
      </c>
      <c r="P10" s="16">
        <v>417</v>
      </c>
      <c r="Q10" s="16">
        <v>6724</v>
      </c>
      <c r="R10" s="21">
        <f t="shared" si="5"/>
        <v>20518</v>
      </c>
      <c r="S10" s="16">
        <v>12402</v>
      </c>
      <c r="T10" s="16">
        <v>518</v>
      </c>
      <c r="U10" s="16">
        <v>7598</v>
      </c>
    </row>
    <row r="11" spans="1:21" ht="24.75" customHeight="1">
      <c r="A11" s="11" t="s">
        <v>258</v>
      </c>
      <c r="B11" s="21">
        <f t="shared" si="0"/>
        <v>44895</v>
      </c>
      <c r="C11" s="21">
        <f t="shared" si="6"/>
        <v>24612</v>
      </c>
      <c r="D11" s="21">
        <f t="shared" si="6"/>
        <v>1381</v>
      </c>
      <c r="E11" s="21">
        <f t="shared" si="6"/>
        <v>18902</v>
      </c>
      <c r="F11" s="21">
        <f t="shared" si="2"/>
        <v>3798</v>
      </c>
      <c r="G11" s="16">
        <v>1761</v>
      </c>
      <c r="H11" s="16">
        <v>226</v>
      </c>
      <c r="I11" s="16">
        <v>1811</v>
      </c>
      <c r="J11" s="21">
        <f t="shared" si="3"/>
        <v>2630</v>
      </c>
      <c r="K11" s="16">
        <v>1217</v>
      </c>
      <c r="L11" s="16">
        <v>211</v>
      </c>
      <c r="M11" s="16">
        <v>1202</v>
      </c>
      <c r="N11" s="21">
        <f t="shared" si="4"/>
        <v>13971</v>
      </c>
      <c r="O11" s="16">
        <v>6676</v>
      </c>
      <c r="P11" s="16">
        <v>441</v>
      </c>
      <c r="Q11" s="16">
        <v>6854</v>
      </c>
      <c r="R11" s="21">
        <f t="shared" si="5"/>
        <v>24496</v>
      </c>
      <c r="S11" s="16">
        <v>14958</v>
      </c>
      <c r="T11" s="16">
        <v>503</v>
      </c>
      <c r="U11" s="16">
        <v>9035</v>
      </c>
    </row>
    <row r="12" spans="1:21" ht="24.75" customHeight="1">
      <c r="A12" s="11" t="s">
        <v>259</v>
      </c>
      <c r="B12" s="21">
        <f t="shared" si="0"/>
        <v>47300</v>
      </c>
      <c r="C12" s="21">
        <f t="shared" si="6"/>
        <v>25843</v>
      </c>
      <c r="D12" s="21">
        <f t="shared" si="6"/>
        <v>1994</v>
      </c>
      <c r="E12" s="21">
        <f t="shared" si="6"/>
        <v>19463</v>
      </c>
      <c r="F12" s="21">
        <f t="shared" si="2"/>
        <v>3728</v>
      </c>
      <c r="G12" s="16">
        <v>1547</v>
      </c>
      <c r="H12" s="16">
        <v>326</v>
      </c>
      <c r="I12" s="16">
        <v>1855</v>
      </c>
      <c r="J12" s="21">
        <f t="shared" si="3"/>
        <v>5384</v>
      </c>
      <c r="K12" s="16">
        <v>2159</v>
      </c>
      <c r="L12" s="16">
        <v>1139</v>
      </c>
      <c r="M12" s="16">
        <v>2086</v>
      </c>
      <c r="N12" s="21">
        <f t="shared" si="4"/>
        <v>14605</v>
      </c>
      <c r="O12" s="16">
        <v>6772</v>
      </c>
      <c r="P12" s="16">
        <v>437</v>
      </c>
      <c r="Q12" s="16">
        <v>7396</v>
      </c>
      <c r="R12" s="21">
        <f t="shared" si="5"/>
        <v>23583</v>
      </c>
      <c r="S12" s="16">
        <v>15365</v>
      </c>
      <c r="T12" s="16">
        <v>92</v>
      </c>
      <c r="U12" s="16">
        <v>8126</v>
      </c>
    </row>
    <row r="13" spans="1:21" ht="13.5">
      <c r="A13" s="54" t="s">
        <v>265</v>
      </c>
      <c r="B13" s="50"/>
      <c r="C13" s="5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5" t="s">
        <v>155</v>
      </c>
    </row>
    <row r="14" spans="1:3" ht="13.5">
      <c r="A14" s="54"/>
      <c r="B14" s="1"/>
      <c r="C14" s="1"/>
    </row>
  </sheetData>
  <sheetProtection/>
  <mergeCells count="7">
    <mergeCell ref="R3:U3"/>
    <mergeCell ref="A3:A4"/>
    <mergeCell ref="A1:U1"/>
    <mergeCell ref="B3:E3"/>
    <mergeCell ref="F3:I3"/>
    <mergeCell ref="J3:M3"/>
    <mergeCell ref="N3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142"/>
  <sheetViews>
    <sheetView view="pageBreakPreview" zoomScale="60" zoomScalePageLayoutView="0" workbookViewId="0" topLeftCell="A1">
      <selection activeCell="W3" sqref="W3"/>
    </sheetView>
  </sheetViews>
  <sheetFormatPr defaultColWidth="9.00390625" defaultRowHeight="6.75" customHeight="1"/>
  <cols>
    <col min="1" max="1" width="0.12890625" style="56" customWidth="1"/>
    <col min="2" max="2" width="3.25390625" style="56" customWidth="1"/>
    <col min="3" max="4" width="2.125" style="56" customWidth="1"/>
    <col min="5" max="5" width="3.25390625" style="56" customWidth="1"/>
    <col min="6" max="6" width="2.25390625" style="56" customWidth="1"/>
    <col min="7" max="7" width="5.125" style="56" bestFit="1" customWidth="1"/>
    <col min="8" max="8" width="2.625" style="56" customWidth="1"/>
    <col min="9" max="9" width="2.125" style="56" customWidth="1"/>
    <col min="10" max="10" width="1.875" style="57" customWidth="1"/>
    <col min="11" max="11" width="18.75390625" style="56" customWidth="1"/>
    <col min="12" max="13" width="2.125" style="56" customWidth="1"/>
    <col min="14" max="14" width="2.125" style="104" customWidth="1"/>
    <col min="15" max="15" width="7.125" style="56" customWidth="1"/>
    <col min="16" max="16" width="6.50390625" style="56" customWidth="1"/>
    <col min="17" max="17" width="6.00390625" style="56" customWidth="1"/>
    <col min="18" max="18" width="1.12109375" style="56" customWidth="1"/>
    <col min="19" max="19" width="1.875" style="56" customWidth="1"/>
    <col min="20" max="20" width="1.12109375" style="56" customWidth="1"/>
    <col min="21" max="21" width="53.625" style="59" customWidth="1"/>
    <col min="22" max="22" width="1.875" style="56" customWidth="1"/>
    <col min="23" max="16384" width="9.00390625" style="56" customWidth="1"/>
  </cols>
  <sheetData>
    <row r="1" spans="2:21" ht="21">
      <c r="B1" s="175" t="s">
        <v>268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1:17" ht="7.5" customHeight="1">
      <c r="K2" s="58"/>
      <c r="L2" s="58"/>
      <c r="M2" s="58"/>
      <c r="N2" s="58"/>
      <c r="O2" s="58"/>
      <c r="P2" s="58"/>
      <c r="Q2" s="58"/>
    </row>
    <row r="3" spans="2:21" ht="7.5" customHeight="1">
      <c r="B3" s="176" t="s">
        <v>269</v>
      </c>
      <c r="C3" s="176"/>
      <c r="D3" s="176"/>
      <c r="E3" s="176"/>
      <c r="F3" s="176"/>
      <c r="G3" s="176"/>
      <c r="H3" s="176"/>
      <c r="K3" s="134" t="s">
        <v>270</v>
      </c>
      <c r="L3" s="58"/>
      <c r="M3" s="62"/>
      <c r="N3" s="63"/>
      <c r="O3" s="136" t="s">
        <v>271</v>
      </c>
      <c r="P3" s="137"/>
      <c r="Q3" s="138"/>
      <c r="S3" s="67"/>
      <c r="U3" s="171" t="s">
        <v>272</v>
      </c>
    </row>
    <row r="4" spans="2:21" ht="7.5" customHeight="1">
      <c r="B4" s="176"/>
      <c r="C4" s="176"/>
      <c r="D4" s="176"/>
      <c r="E4" s="176"/>
      <c r="F4" s="176"/>
      <c r="G4" s="176"/>
      <c r="H4" s="176"/>
      <c r="I4" s="68"/>
      <c r="J4" s="69"/>
      <c r="K4" s="135"/>
      <c r="L4" s="58"/>
      <c r="M4" s="71"/>
      <c r="N4" s="65"/>
      <c r="O4" s="139"/>
      <c r="P4" s="140"/>
      <c r="Q4" s="141"/>
      <c r="S4" s="73"/>
      <c r="U4" s="171"/>
    </row>
    <row r="5" spans="2:21" ht="22.5" customHeight="1">
      <c r="B5" s="60"/>
      <c r="C5" s="60"/>
      <c r="D5" s="60"/>
      <c r="E5" s="60"/>
      <c r="F5" s="60"/>
      <c r="G5" s="60"/>
      <c r="H5" s="60"/>
      <c r="I5" s="74"/>
      <c r="K5" s="58"/>
      <c r="L5" s="58"/>
      <c r="M5" s="71"/>
      <c r="N5" s="75"/>
      <c r="O5" s="75"/>
      <c r="P5" s="75"/>
      <c r="Q5" s="75"/>
      <c r="S5" s="57"/>
      <c r="U5" s="171"/>
    </row>
    <row r="6" spans="2:21" ht="7.5" customHeight="1">
      <c r="B6" s="172"/>
      <c r="C6" s="172"/>
      <c r="D6" s="172"/>
      <c r="E6" s="172"/>
      <c r="F6" s="172"/>
      <c r="G6" s="173"/>
      <c r="H6" s="176"/>
      <c r="I6" s="74"/>
      <c r="K6" s="75"/>
      <c r="L6" s="75"/>
      <c r="M6" s="72"/>
      <c r="N6" s="63"/>
      <c r="O6" s="136" t="s">
        <v>273</v>
      </c>
      <c r="P6" s="137"/>
      <c r="Q6" s="138"/>
      <c r="S6" s="67"/>
      <c r="U6" s="142" t="s">
        <v>274</v>
      </c>
    </row>
    <row r="7" spans="2:21" ht="7.5" customHeight="1">
      <c r="B7" s="172"/>
      <c r="C7" s="172"/>
      <c r="D7" s="172"/>
      <c r="E7" s="172"/>
      <c r="F7" s="172"/>
      <c r="G7" s="173"/>
      <c r="H7" s="176"/>
      <c r="I7" s="77"/>
      <c r="J7" s="78"/>
      <c r="K7" s="169" t="s">
        <v>275</v>
      </c>
      <c r="L7" s="62"/>
      <c r="M7" s="71"/>
      <c r="N7" s="79"/>
      <c r="O7" s="139"/>
      <c r="P7" s="140"/>
      <c r="Q7" s="141"/>
      <c r="S7" s="73"/>
      <c r="U7" s="142"/>
    </row>
    <row r="8" spans="2:21" ht="7.5" customHeight="1">
      <c r="B8" s="172"/>
      <c r="C8" s="172"/>
      <c r="D8" s="172"/>
      <c r="E8" s="172"/>
      <c r="F8" s="172"/>
      <c r="G8" s="173"/>
      <c r="H8" s="174"/>
      <c r="I8" s="74"/>
      <c r="J8" s="69"/>
      <c r="K8" s="170"/>
      <c r="L8" s="58"/>
      <c r="M8" s="71"/>
      <c r="N8" s="75"/>
      <c r="O8" s="58"/>
      <c r="P8" s="58"/>
      <c r="Q8" s="58"/>
      <c r="S8" s="57"/>
      <c r="U8" s="76"/>
    </row>
    <row r="9" spans="2:21" ht="7.5" customHeight="1">
      <c r="B9" s="172"/>
      <c r="C9" s="172"/>
      <c r="D9" s="172"/>
      <c r="E9" s="172"/>
      <c r="F9" s="172"/>
      <c r="G9" s="173"/>
      <c r="H9" s="174"/>
      <c r="I9" s="74"/>
      <c r="K9" s="81"/>
      <c r="L9" s="58"/>
      <c r="M9" s="72"/>
      <c r="N9" s="63"/>
      <c r="O9" s="136" t="s">
        <v>276</v>
      </c>
      <c r="P9" s="137"/>
      <c r="Q9" s="138"/>
      <c r="S9" s="67"/>
      <c r="U9" s="142" t="s">
        <v>277</v>
      </c>
    </row>
    <row r="10" spans="2:21" ht="7.5" customHeight="1">
      <c r="B10" s="172"/>
      <c r="C10" s="172"/>
      <c r="D10" s="172"/>
      <c r="E10" s="172"/>
      <c r="F10" s="172"/>
      <c r="G10" s="173"/>
      <c r="H10" s="174"/>
      <c r="I10" s="74"/>
      <c r="K10" s="58"/>
      <c r="L10" s="75"/>
      <c r="M10" s="75"/>
      <c r="N10" s="75"/>
      <c r="O10" s="139"/>
      <c r="P10" s="140"/>
      <c r="Q10" s="141"/>
      <c r="S10" s="73"/>
      <c r="U10" s="142"/>
    </row>
    <row r="11" spans="2:21" ht="7.5" customHeight="1">
      <c r="B11" s="172"/>
      <c r="C11" s="172"/>
      <c r="D11" s="172"/>
      <c r="E11" s="172"/>
      <c r="F11" s="172"/>
      <c r="G11" s="173"/>
      <c r="H11" s="174"/>
      <c r="I11" s="74"/>
      <c r="K11" s="58"/>
      <c r="L11" s="75"/>
      <c r="M11" s="75"/>
      <c r="N11" s="75"/>
      <c r="O11" s="58"/>
      <c r="P11" s="58"/>
      <c r="Q11" s="58"/>
      <c r="S11" s="57"/>
      <c r="U11" s="76"/>
    </row>
    <row r="12" spans="9:21" ht="7.5" customHeight="1">
      <c r="I12" s="74"/>
      <c r="K12" s="58"/>
      <c r="L12" s="58"/>
      <c r="M12" s="58"/>
      <c r="N12" s="58"/>
      <c r="O12" s="75"/>
      <c r="P12" s="75"/>
      <c r="Q12" s="75"/>
      <c r="S12" s="57"/>
      <c r="U12" s="76"/>
    </row>
    <row r="13" spans="9:21" ht="7.5" customHeight="1">
      <c r="I13" s="74"/>
      <c r="K13" s="82"/>
      <c r="L13" s="136" t="s">
        <v>278</v>
      </c>
      <c r="M13" s="137"/>
      <c r="N13" s="137"/>
      <c r="O13" s="137"/>
      <c r="P13" s="137"/>
      <c r="Q13" s="138"/>
      <c r="R13" s="57"/>
      <c r="S13" s="57"/>
      <c r="U13" s="142" t="s">
        <v>279</v>
      </c>
    </row>
    <row r="14" spans="9:21" ht="7.5" customHeight="1">
      <c r="I14" s="74"/>
      <c r="K14" s="58"/>
      <c r="L14" s="139"/>
      <c r="M14" s="140"/>
      <c r="N14" s="140"/>
      <c r="O14" s="140"/>
      <c r="P14" s="140"/>
      <c r="Q14" s="141"/>
      <c r="R14" s="57"/>
      <c r="S14" s="73"/>
      <c r="U14" s="142"/>
    </row>
    <row r="15" spans="9:21" ht="7.5" customHeight="1">
      <c r="I15" s="74"/>
      <c r="K15" s="58"/>
      <c r="L15" s="75"/>
      <c r="M15" s="75"/>
      <c r="N15" s="75"/>
      <c r="O15" s="75"/>
      <c r="P15" s="75"/>
      <c r="Q15" s="75"/>
      <c r="S15" s="57"/>
      <c r="U15" s="76"/>
    </row>
    <row r="16" spans="3:21" ht="7.5" customHeight="1">
      <c r="C16" s="60"/>
      <c r="D16" s="60"/>
      <c r="E16" s="60"/>
      <c r="F16" s="60"/>
      <c r="H16" s="60"/>
      <c r="I16" s="74"/>
      <c r="K16" s="58"/>
      <c r="L16" s="58"/>
      <c r="M16" s="62"/>
      <c r="N16" s="63"/>
      <c r="O16" s="136" t="s">
        <v>280</v>
      </c>
      <c r="P16" s="137"/>
      <c r="Q16" s="138"/>
      <c r="S16" s="67"/>
      <c r="U16" s="171" t="s">
        <v>281</v>
      </c>
    </row>
    <row r="17" spans="2:21" ht="7.5" customHeight="1">
      <c r="B17" s="60"/>
      <c r="C17" s="60"/>
      <c r="D17" s="60"/>
      <c r="E17" s="60"/>
      <c r="F17" s="60"/>
      <c r="G17" s="83"/>
      <c r="H17" s="80"/>
      <c r="I17" s="57"/>
      <c r="K17" s="58"/>
      <c r="L17" s="58"/>
      <c r="M17" s="71"/>
      <c r="N17" s="58"/>
      <c r="O17" s="139"/>
      <c r="P17" s="140"/>
      <c r="Q17" s="141"/>
      <c r="S17" s="73"/>
      <c r="U17" s="171"/>
    </row>
    <row r="18" spans="2:21" ht="7.5" customHeight="1">
      <c r="B18" s="60"/>
      <c r="C18" s="60"/>
      <c r="D18" s="60"/>
      <c r="E18" s="60"/>
      <c r="F18" s="60"/>
      <c r="G18" s="83"/>
      <c r="H18" s="80"/>
      <c r="I18" s="57"/>
      <c r="K18" s="169" t="s">
        <v>282</v>
      </c>
      <c r="L18" s="58"/>
      <c r="M18" s="71"/>
      <c r="N18" s="58"/>
      <c r="O18" s="75"/>
      <c r="P18" s="75"/>
      <c r="Q18" s="75"/>
      <c r="S18" s="57"/>
      <c r="U18" s="171"/>
    </row>
    <row r="19" spans="2:21" ht="7.5" customHeight="1">
      <c r="B19" s="60"/>
      <c r="C19" s="60"/>
      <c r="D19" s="60"/>
      <c r="E19" s="60"/>
      <c r="F19" s="60"/>
      <c r="G19" s="83"/>
      <c r="H19" s="80"/>
      <c r="I19" s="68"/>
      <c r="J19" s="84"/>
      <c r="K19" s="170"/>
      <c r="L19" s="61"/>
      <c r="M19" s="71"/>
      <c r="N19" s="58"/>
      <c r="O19" s="58"/>
      <c r="P19" s="58"/>
      <c r="Q19" s="58"/>
      <c r="S19" s="57"/>
      <c r="U19" s="171"/>
    </row>
    <row r="20" spans="2:21" ht="7.5" customHeight="1">
      <c r="B20" s="60"/>
      <c r="C20" s="60"/>
      <c r="D20" s="60"/>
      <c r="E20" s="60"/>
      <c r="F20" s="60"/>
      <c r="G20" s="83"/>
      <c r="H20" s="80"/>
      <c r="I20" s="57"/>
      <c r="L20" s="75"/>
      <c r="M20" s="71"/>
      <c r="N20" s="58"/>
      <c r="O20" s="58"/>
      <c r="P20" s="58"/>
      <c r="Q20" s="58"/>
      <c r="S20" s="57"/>
      <c r="U20" s="171"/>
    </row>
    <row r="21" spans="2:21" ht="7.5" customHeight="1">
      <c r="B21" s="60"/>
      <c r="C21" s="60"/>
      <c r="D21" s="60"/>
      <c r="E21" s="60"/>
      <c r="F21" s="60"/>
      <c r="G21" s="83"/>
      <c r="H21" s="80"/>
      <c r="K21" s="85"/>
      <c r="L21" s="58"/>
      <c r="M21" s="72"/>
      <c r="N21" s="63"/>
      <c r="O21" s="136" t="s">
        <v>283</v>
      </c>
      <c r="P21" s="137"/>
      <c r="Q21" s="138"/>
      <c r="U21" s="142" t="s">
        <v>284</v>
      </c>
    </row>
    <row r="22" spans="8:21" ht="7.5" customHeight="1">
      <c r="H22" s="86"/>
      <c r="K22" s="58"/>
      <c r="L22" s="58"/>
      <c r="M22" s="65"/>
      <c r="N22" s="58"/>
      <c r="O22" s="139"/>
      <c r="P22" s="140"/>
      <c r="Q22" s="141"/>
      <c r="S22" s="73"/>
      <c r="U22" s="142"/>
    </row>
    <row r="23" spans="8:21" ht="7.5" customHeight="1">
      <c r="H23" s="86"/>
      <c r="K23" s="58"/>
      <c r="L23" s="75"/>
      <c r="M23" s="75"/>
      <c r="N23" s="58"/>
      <c r="O23" s="75"/>
      <c r="P23" s="75"/>
      <c r="Q23" s="75"/>
      <c r="S23" s="57"/>
      <c r="U23" s="76"/>
    </row>
    <row r="24" spans="9:21" ht="7.5" customHeight="1">
      <c r="I24" s="74"/>
      <c r="K24" s="81"/>
      <c r="L24" s="75"/>
      <c r="M24" s="62"/>
      <c r="N24" s="63"/>
      <c r="O24" s="136" t="s">
        <v>285</v>
      </c>
      <c r="P24" s="137"/>
      <c r="Q24" s="138"/>
      <c r="S24" s="67"/>
      <c r="U24" s="142" t="s">
        <v>286</v>
      </c>
    </row>
    <row r="25" spans="9:21" ht="7.5" customHeight="1">
      <c r="I25" s="74"/>
      <c r="K25" s="87"/>
      <c r="L25" s="79"/>
      <c r="M25" s="71"/>
      <c r="N25" s="79"/>
      <c r="O25" s="139"/>
      <c r="P25" s="140"/>
      <c r="Q25" s="141"/>
      <c r="S25" s="73"/>
      <c r="U25" s="142"/>
    </row>
    <row r="26" spans="9:21" ht="7.5" customHeight="1">
      <c r="I26" s="77"/>
      <c r="J26" s="78"/>
      <c r="K26" s="169" t="s">
        <v>287</v>
      </c>
      <c r="L26" s="63"/>
      <c r="M26" s="71"/>
      <c r="N26" s="75"/>
      <c r="O26" s="75"/>
      <c r="P26" s="75"/>
      <c r="Q26" s="75"/>
      <c r="S26" s="57"/>
      <c r="U26" s="76"/>
    </row>
    <row r="27" spans="7:21" ht="7.5" customHeight="1">
      <c r="G27" s="57"/>
      <c r="H27" s="57"/>
      <c r="I27" s="74"/>
      <c r="K27" s="170"/>
      <c r="L27" s="58"/>
      <c r="M27" s="72"/>
      <c r="N27" s="63"/>
      <c r="O27" s="136" t="s">
        <v>288</v>
      </c>
      <c r="P27" s="137"/>
      <c r="Q27" s="138"/>
      <c r="S27" s="67"/>
      <c r="U27" s="146" t="s">
        <v>289</v>
      </c>
    </row>
    <row r="28" spans="7:21" ht="7.5" customHeight="1">
      <c r="G28" s="88"/>
      <c r="H28" s="88"/>
      <c r="I28" s="74"/>
      <c r="K28" s="75"/>
      <c r="L28" s="58"/>
      <c r="M28" s="65"/>
      <c r="N28" s="58"/>
      <c r="O28" s="139"/>
      <c r="P28" s="140"/>
      <c r="Q28" s="141"/>
      <c r="S28" s="73"/>
      <c r="U28" s="146"/>
    </row>
    <row r="29" spans="2:21" ht="7.5" customHeight="1">
      <c r="B29" s="58"/>
      <c r="C29" s="58"/>
      <c r="D29" s="58"/>
      <c r="E29" s="58"/>
      <c r="F29" s="58"/>
      <c r="G29" s="75"/>
      <c r="H29" s="75"/>
      <c r="I29" s="71"/>
      <c r="J29" s="75"/>
      <c r="K29" s="58"/>
      <c r="L29" s="58"/>
      <c r="M29" s="75"/>
      <c r="N29" s="58"/>
      <c r="O29" s="89"/>
      <c r="P29" s="75"/>
      <c r="Q29" s="75"/>
      <c r="S29" s="57"/>
      <c r="U29" s="76"/>
    </row>
    <row r="30" spans="2:21" ht="7.5" customHeight="1">
      <c r="B30" s="58"/>
      <c r="C30" s="58"/>
      <c r="D30" s="58"/>
      <c r="E30" s="58"/>
      <c r="F30" s="58"/>
      <c r="G30" s="58"/>
      <c r="H30" s="58"/>
      <c r="I30" s="71"/>
      <c r="J30" s="75"/>
      <c r="K30" s="58"/>
      <c r="L30" s="58"/>
      <c r="M30" s="62"/>
      <c r="N30" s="63"/>
      <c r="O30" s="162" t="s">
        <v>290</v>
      </c>
      <c r="P30" s="163"/>
      <c r="Q30" s="164"/>
      <c r="S30" s="67"/>
      <c r="U30" s="142" t="s">
        <v>291</v>
      </c>
    </row>
    <row r="31" spans="2:21" ht="7.5" customHeight="1">
      <c r="B31" s="58"/>
      <c r="C31" s="58"/>
      <c r="D31" s="58"/>
      <c r="E31" s="58"/>
      <c r="F31" s="58"/>
      <c r="G31" s="58"/>
      <c r="H31" s="58"/>
      <c r="I31" s="71"/>
      <c r="J31" s="75"/>
      <c r="K31" s="58"/>
      <c r="L31" s="58"/>
      <c r="M31" s="71"/>
      <c r="N31" s="58"/>
      <c r="O31" s="165"/>
      <c r="P31" s="166"/>
      <c r="Q31" s="167"/>
      <c r="S31" s="73"/>
      <c r="U31" s="142"/>
    </row>
    <row r="32" spans="2:21" ht="7.5" customHeight="1">
      <c r="B32" s="58"/>
      <c r="C32" s="58"/>
      <c r="D32" s="58"/>
      <c r="E32" s="58"/>
      <c r="F32" s="58"/>
      <c r="G32" s="58"/>
      <c r="H32" s="58"/>
      <c r="I32" s="71"/>
      <c r="J32" s="75"/>
      <c r="K32" s="62"/>
      <c r="L32" s="79"/>
      <c r="M32" s="71"/>
      <c r="N32" s="75"/>
      <c r="O32" s="90"/>
      <c r="P32" s="90"/>
      <c r="Q32" s="90"/>
      <c r="S32" s="57"/>
      <c r="U32" s="76"/>
    </row>
    <row r="33" spans="2:21" ht="7.5" customHeight="1">
      <c r="B33" s="58"/>
      <c r="C33" s="58"/>
      <c r="D33" s="58"/>
      <c r="E33" s="58"/>
      <c r="F33" s="58"/>
      <c r="G33" s="58"/>
      <c r="H33" s="58"/>
      <c r="I33" s="72"/>
      <c r="J33" s="63"/>
      <c r="K33" s="134" t="s">
        <v>292</v>
      </c>
      <c r="L33" s="63"/>
      <c r="M33" s="72"/>
      <c r="N33" s="63"/>
      <c r="O33" s="162" t="s">
        <v>293</v>
      </c>
      <c r="P33" s="163"/>
      <c r="Q33" s="164"/>
      <c r="S33" s="67"/>
      <c r="U33" s="142" t="s">
        <v>294</v>
      </c>
    </row>
    <row r="34" spans="2:21" ht="7.5" customHeight="1">
      <c r="B34" s="147" t="s">
        <v>295</v>
      </c>
      <c r="C34" s="58"/>
      <c r="D34" s="75"/>
      <c r="E34" s="147" t="s">
        <v>296</v>
      </c>
      <c r="F34" s="75"/>
      <c r="G34" s="75"/>
      <c r="H34" s="58"/>
      <c r="I34" s="71"/>
      <c r="J34" s="75"/>
      <c r="K34" s="135"/>
      <c r="L34" s="75"/>
      <c r="M34" s="64"/>
      <c r="N34" s="65"/>
      <c r="O34" s="165"/>
      <c r="P34" s="166"/>
      <c r="Q34" s="167"/>
      <c r="S34" s="73"/>
      <c r="U34" s="142"/>
    </row>
    <row r="35" spans="2:21" ht="7.5" customHeight="1">
      <c r="B35" s="148"/>
      <c r="C35" s="58"/>
      <c r="D35" s="75"/>
      <c r="E35" s="148"/>
      <c r="F35" s="75"/>
      <c r="G35" s="75"/>
      <c r="H35" s="79"/>
      <c r="I35" s="71"/>
      <c r="J35" s="75"/>
      <c r="K35" s="75"/>
      <c r="L35" s="75"/>
      <c r="M35" s="71"/>
      <c r="N35" s="75"/>
      <c r="O35" s="58"/>
      <c r="P35" s="58"/>
      <c r="Q35" s="58"/>
      <c r="S35" s="57"/>
      <c r="U35" s="76"/>
    </row>
    <row r="36" spans="2:21" ht="7.5" customHeight="1">
      <c r="B36" s="148"/>
      <c r="C36" s="58"/>
      <c r="D36" s="75"/>
      <c r="E36" s="148"/>
      <c r="F36" s="75"/>
      <c r="G36" s="75"/>
      <c r="H36" s="75"/>
      <c r="I36" s="71"/>
      <c r="J36" s="75"/>
      <c r="K36" s="91"/>
      <c r="L36" s="75"/>
      <c r="M36" s="72"/>
      <c r="N36" s="63"/>
      <c r="O36" s="162" t="s">
        <v>297</v>
      </c>
      <c r="P36" s="163"/>
      <c r="Q36" s="164"/>
      <c r="S36" s="67"/>
      <c r="U36" s="142" t="s">
        <v>298</v>
      </c>
    </row>
    <row r="37" spans="2:21" ht="7.5" customHeight="1">
      <c r="B37" s="148"/>
      <c r="C37" s="58"/>
      <c r="D37" s="75"/>
      <c r="E37" s="148"/>
      <c r="F37" s="75"/>
      <c r="G37" s="75"/>
      <c r="H37" s="75"/>
      <c r="I37" s="71"/>
      <c r="J37" s="75"/>
      <c r="K37" s="91"/>
      <c r="L37" s="75"/>
      <c r="M37" s="65"/>
      <c r="N37" s="66"/>
      <c r="O37" s="165"/>
      <c r="P37" s="166"/>
      <c r="Q37" s="167"/>
      <c r="S37" s="73"/>
      <c r="U37" s="142"/>
    </row>
    <row r="38" spans="2:21" ht="7.5" customHeight="1">
      <c r="B38" s="148"/>
      <c r="C38" s="58"/>
      <c r="D38" s="75"/>
      <c r="E38" s="148"/>
      <c r="F38" s="75"/>
      <c r="G38" s="75"/>
      <c r="H38" s="75"/>
      <c r="I38" s="71"/>
      <c r="J38" s="75"/>
      <c r="K38" s="58"/>
      <c r="L38" s="58"/>
      <c r="M38" s="75"/>
      <c r="N38" s="58"/>
      <c r="O38" s="58"/>
      <c r="P38" s="58"/>
      <c r="Q38" s="58"/>
      <c r="S38" s="57"/>
      <c r="U38" s="76"/>
    </row>
    <row r="39" spans="2:21" ht="7.5" customHeight="1">
      <c r="B39" s="148"/>
      <c r="C39" s="58"/>
      <c r="D39" s="75"/>
      <c r="E39" s="148"/>
      <c r="F39" s="75"/>
      <c r="G39" s="75"/>
      <c r="H39" s="75"/>
      <c r="I39" s="71"/>
      <c r="J39" s="75"/>
      <c r="K39" s="58"/>
      <c r="L39" s="58"/>
      <c r="M39" s="62"/>
      <c r="N39" s="63"/>
      <c r="O39" s="136" t="s">
        <v>299</v>
      </c>
      <c r="P39" s="137"/>
      <c r="Q39" s="138"/>
      <c r="S39" s="67"/>
      <c r="U39" s="142" t="s">
        <v>300</v>
      </c>
    </row>
    <row r="40" spans="2:21" ht="7.5" customHeight="1">
      <c r="B40" s="148"/>
      <c r="C40" s="58"/>
      <c r="D40" s="75"/>
      <c r="E40" s="148"/>
      <c r="F40" s="92"/>
      <c r="G40" s="92"/>
      <c r="H40" s="75"/>
      <c r="I40" s="71"/>
      <c r="J40" s="75"/>
      <c r="K40" s="134" t="s">
        <v>301</v>
      </c>
      <c r="L40" s="70"/>
      <c r="M40" s="71"/>
      <c r="N40" s="75"/>
      <c r="O40" s="139"/>
      <c r="P40" s="140"/>
      <c r="Q40" s="141"/>
      <c r="S40" s="73"/>
      <c r="U40" s="142"/>
    </row>
    <row r="41" spans="2:21" ht="7.5" customHeight="1">
      <c r="B41" s="148"/>
      <c r="C41" s="58"/>
      <c r="D41" s="75"/>
      <c r="E41" s="148"/>
      <c r="F41" s="75"/>
      <c r="G41" s="58"/>
      <c r="H41" s="58"/>
      <c r="I41" s="64"/>
      <c r="J41" s="66"/>
      <c r="K41" s="168"/>
      <c r="L41" s="71"/>
      <c r="M41" s="71"/>
      <c r="N41" s="75"/>
      <c r="O41" s="75"/>
      <c r="P41" s="75"/>
      <c r="Q41" s="75"/>
      <c r="S41" s="57"/>
      <c r="U41" s="76"/>
    </row>
    <row r="42" spans="2:21" ht="7.5" customHeight="1">
      <c r="B42" s="148"/>
      <c r="C42" s="58"/>
      <c r="D42" s="75"/>
      <c r="E42" s="148"/>
      <c r="F42" s="75"/>
      <c r="G42" s="58"/>
      <c r="H42" s="58"/>
      <c r="I42" s="71"/>
      <c r="J42" s="75"/>
      <c r="K42" s="65"/>
      <c r="L42" s="58"/>
      <c r="M42" s="72"/>
      <c r="N42" s="63"/>
      <c r="O42" s="136" t="s">
        <v>302</v>
      </c>
      <c r="P42" s="137"/>
      <c r="Q42" s="138"/>
      <c r="S42" s="67"/>
      <c r="U42" s="142" t="s">
        <v>303</v>
      </c>
    </row>
    <row r="43" spans="2:21" ht="7.5" customHeight="1">
      <c r="B43" s="148"/>
      <c r="C43" s="58"/>
      <c r="D43" s="75"/>
      <c r="E43" s="148"/>
      <c r="F43" s="75"/>
      <c r="G43" s="58"/>
      <c r="H43" s="58"/>
      <c r="I43" s="71"/>
      <c r="J43" s="75"/>
      <c r="K43" s="75"/>
      <c r="L43" s="58"/>
      <c r="M43" s="65"/>
      <c r="N43" s="58"/>
      <c r="O43" s="139"/>
      <c r="P43" s="140"/>
      <c r="Q43" s="141"/>
      <c r="S43" s="73"/>
      <c r="U43" s="142"/>
    </row>
    <row r="44" spans="2:21" ht="7.5" customHeight="1">
      <c r="B44" s="148"/>
      <c r="C44" s="72"/>
      <c r="D44" s="62"/>
      <c r="E44" s="148"/>
      <c r="F44" s="72"/>
      <c r="G44" s="62"/>
      <c r="H44" s="63"/>
      <c r="I44" s="71"/>
      <c r="J44" s="75"/>
      <c r="K44" s="58"/>
      <c r="L44" s="58"/>
      <c r="M44" s="75"/>
      <c r="N44" s="58"/>
      <c r="O44" s="58"/>
      <c r="P44" s="58"/>
      <c r="Q44" s="58"/>
      <c r="S44" s="57"/>
      <c r="U44" s="76"/>
    </row>
    <row r="45" spans="2:21" ht="7.5" customHeight="1">
      <c r="B45" s="148"/>
      <c r="C45" s="58"/>
      <c r="D45" s="71"/>
      <c r="E45" s="148"/>
      <c r="F45" s="75"/>
      <c r="G45" s="58"/>
      <c r="H45" s="58"/>
      <c r="I45" s="71"/>
      <c r="J45" s="75"/>
      <c r="K45" s="58"/>
      <c r="L45" s="58"/>
      <c r="M45" s="62"/>
      <c r="N45" s="63"/>
      <c r="O45" s="136" t="s">
        <v>304</v>
      </c>
      <c r="P45" s="137"/>
      <c r="Q45" s="138"/>
      <c r="S45" s="67"/>
      <c r="U45" s="142" t="s">
        <v>305</v>
      </c>
    </row>
    <row r="46" spans="2:21" ht="7.5" customHeight="1">
      <c r="B46" s="148"/>
      <c r="C46" s="58"/>
      <c r="D46" s="71"/>
      <c r="E46" s="148"/>
      <c r="F46" s="75"/>
      <c r="G46" s="58"/>
      <c r="H46" s="58"/>
      <c r="I46" s="72"/>
      <c r="J46" s="63"/>
      <c r="K46" s="134" t="s">
        <v>306</v>
      </c>
      <c r="L46" s="58"/>
      <c r="M46" s="71"/>
      <c r="N46" s="79"/>
      <c r="O46" s="139"/>
      <c r="P46" s="140"/>
      <c r="Q46" s="141"/>
      <c r="S46" s="73"/>
      <c r="U46" s="142"/>
    </row>
    <row r="47" spans="2:21" ht="7.5" customHeight="1">
      <c r="B47" s="148"/>
      <c r="C47" s="58"/>
      <c r="D47" s="71"/>
      <c r="E47" s="148"/>
      <c r="F47" s="75"/>
      <c r="G47" s="58"/>
      <c r="H47" s="58"/>
      <c r="I47" s="71"/>
      <c r="J47" s="65"/>
      <c r="K47" s="135"/>
      <c r="L47" s="61"/>
      <c r="M47" s="71"/>
      <c r="N47" s="75"/>
      <c r="O47" s="58"/>
      <c r="P47" s="58"/>
      <c r="Q47" s="58"/>
      <c r="S47" s="57"/>
      <c r="U47" s="76"/>
    </row>
    <row r="48" spans="2:21" ht="7.5" customHeight="1">
      <c r="B48" s="148"/>
      <c r="C48" s="58"/>
      <c r="D48" s="71"/>
      <c r="E48" s="148"/>
      <c r="F48" s="75"/>
      <c r="G48" s="58"/>
      <c r="H48" s="58"/>
      <c r="I48" s="71"/>
      <c r="J48" s="75"/>
      <c r="K48" s="58"/>
      <c r="L48" s="79"/>
      <c r="M48" s="72"/>
      <c r="N48" s="63"/>
      <c r="O48" s="136" t="s">
        <v>307</v>
      </c>
      <c r="P48" s="137"/>
      <c r="Q48" s="138"/>
      <c r="S48" s="67"/>
      <c r="U48" s="142" t="s">
        <v>308</v>
      </c>
    </row>
    <row r="49" spans="2:21" ht="7.5" customHeight="1">
      <c r="B49" s="148"/>
      <c r="C49" s="58"/>
      <c r="D49" s="71"/>
      <c r="E49" s="148"/>
      <c r="F49" s="75"/>
      <c r="G49" s="58"/>
      <c r="H49" s="58"/>
      <c r="I49" s="71"/>
      <c r="J49" s="75"/>
      <c r="K49" s="58"/>
      <c r="L49" s="58"/>
      <c r="M49" s="65"/>
      <c r="N49" s="64"/>
      <c r="O49" s="139"/>
      <c r="P49" s="140"/>
      <c r="Q49" s="141"/>
      <c r="S49" s="73"/>
      <c r="U49" s="142"/>
    </row>
    <row r="50" spans="2:21" ht="7.5" customHeight="1">
      <c r="B50" s="148"/>
      <c r="C50" s="58"/>
      <c r="D50" s="71"/>
      <c r="E50" s="148"/>
      <c r="F50" s="75"/>
      <c r="G50" s="58"/>
      <c r="H50" s="58"/>
      <c r="I50" s="71"/>
      <c r="J50" s="75"/>
      <c r="K50" s="93"/>
      <c r="L50" s="58"/>
      <c r="M50" s="75"/>
      <c r="N50" s="71"/>
      <c r="O50" s="75"/>
      <c r="P50" s="75"/>
      <c r="Q50" s="75"/>
      <c r="S50" s="57"/>
      <c r="U50" s="76"/>
    </row>
    <row r="51" spans="2:21" ht="7.5" customHeight="1">
      <c r="B51" s="148"/>
      <c r="C51" s="58"/>
      <c r="D51" s="71"/>
      <c r="E51" s="148"/>
      <c r="F51" s="75"/>
      <c r="G51" s="58"/>
      <c r="H51" s="58"/>
      <c r="I51" s="71"/>
      <c r="J51" s="75"/>
      <c r="K51" s="93"/>
      <c r="L51" s="58"/>
      <c r="M51" s="75"/>
      <c r="N51" s="72"/>
      <c r="O51" s="62"/>
      <c r="P51" s="136" t="s">
        <v>309</v>
      </c>
      <c r="Q51" s="138"/>
      <c r="S51" s="67"/>
      <c r="U51" s="142" t="s">
        <v>310</v>
      </c>
    </row>
    <row r="52" spans="2:21" ht="7.5" customHeight="1">
      <c r="B52" s="148"/>
      <c r="C52" s="58"/>
      <c r="D52" s="71"/>
      <c r="E52" s="148"/>
      <c r="F52" s="75"/>
      <c r="G52" s="58"/>
      <c r="H52" s="58"/>
      <c r="I52" s="71"/>
      <c r="J52" s="75"/>
      <c r="K52" s="58"/>
      <c r="L52" s="58"/>
      <c r="M52" s="75"/>
      <c r="N52" s="75"/>
      <c r="O52" s="75"/>
      <c r="P52" s="139"/>
      <c r="Q52" s="141"/>
      <c r="S52" s="73"/>
      <c r="U52" s="142"/>
    </row>
    <row r="53" spans="2:21" ht="7.5" customHeight="1">
      <c r="B53" s="149"/>
      <c r="C53" s="58"/>
      <c r="D53" s="71"/>
      <c r="E53" s="149"/>
      <c r="F53" s="75"/>
      <c r="G53" s="58"/>
      <c r="H53" s="58"/>
      <c r="I53" s="71"/>
      <c r="J53" s="75"/>
      <c r="K53" s="58"/>
      <c r="L53" s="58"/>
      <c r="M53" s="75"/>
      <c r="N53" s="58"/>
      <c r="O53" s="58"/>
      <c r="P53" s="58"/>
      <c r="Q53" s="58"/>
      <c r="U53" s="94"/>
    </row>
    <row r="54" spans="2:21" ht="7.5" customHeight="1">
      <c r="B54" s="58"/>
      <c r="C54" s="58"/>
      <c r="D54" s="71"/>
      <c r="E54" s="75"/>
      <c r="F54" s="75"/>
      <c r="G54" s="58"/>
      <c r="H54" s="58"/>
      <c r="I54" s="71"/>
      <c r="J54" s="75"/>
      <c r="K54" s="58"/>
      <c r="L54" s="75"/>
      <c r="M54" s="62"/>
      <c r="N54" s="79"/>
      <c r="O54" s="136" t="s">
        <v>311</v>
      </c>
      <c r="P54" s="137"/>
      <c r="Q54" s="138"/>
      <c r="S54" s="67"/>
      <c r="U54" s="142" t="s">
        <v>312</v>
      </c>
    </row>
    <row r="55" spans="2:21" ht="7.5" customHeight="1">
      <c r="B55" s="58"/>
      <c r="C55" s="58"/>
      <c r="D55" s="71"/>
      <c r="E55" s="75"/>
      <c r="F55" s="75"/>
      <c r="G55" s="58"/>
      <c r="H55" s="58"/>
      <c r="I55" s="71"/>
      <c r="J55" s="75"/>
      <c r="K55" s="75"/>
      <c r="L55" s="79"/>
      <c r="M55" s="64"/>
      <c r="N55" s="66"/>
      <c r="O55" s="139"/>
      <c r="P55" s="140"/>
      <c r="Q55" s="141"/>
      <c r="S55" s="73"/>
      <c r="U55" s="142"/>
    </row>
    <row r="56" spans="2:21" ht="7.5" customHeight="1">
      <c r="B56" s="58"/>
      <c r="C56" s="58"/>
      <c r="D56" s="71"/>
      <c r="E56" s="75"/>
      <c r="F56" s="75"/>
      <c r="G56" s="58"/>
      <c r="H56" s="58"/>
      <c r="I56" s="71"/>
      <c r="J56" s="75"/>
      <c r="K56" s="62"/>
      <c r="L56" s="58"/>
      <c r="M56" s="71"/>
      <c r="N56" s="58"/>
      <c r="O56" s="65"/>
      <c r="P56" s="65"/>
      <c r="Q56" s="65"/>
      <c r="S56" s="57"/>
      <c r="U56" s="76"/>
    </row>
    <row r="57" spans="2:21" ht="7.5" customHeight="1">
      <c r="B57" s="58"/>
      <c r="C57" s="58"/>
      <c r="D57" s="71"/>
      <c r="E57" s="75"/>
      <c r="F57" s="75"/>
      <c r="G57" s="58"/>
      <c r="H57" s="58"/>
      <c r="I57" s="72"/>
      <c r="J57" s="63"/>
      <c r="K57" s="134" t="s">
        <v>313</v>
      </c>
      <c r="L57" s="63"/>
      <c r="M57" s="71"/>
      <c r="N57" s="58"/>
      <c r="O57" s="136" t="s">
        <v>314</v>
      </c>
      <c r="P57" s="137"/>
      <c r="Q57" s="138"/>
      <c r="S57" s="67"/>
      <c r="U57" s="142" t="s">
        <v>315</v>
      </c>
    </row>
    <row r="58" spans="2:21" ht="7.5" customHeight="1">
      <c r="B58" s="58"/>
      <c r="C58" s="58"/>
      <c r="D58" s="71"/>
      <c r="E58" s="75"/>
      <c r="F58" s="75"/>
      <c r="G58" s="58"/>
      <c r="H58" s="58"/>
      <c r="I58" s="71"/>
      <c r="J58" s="65"/>
      <c r="K58" s="135"/>
      <c r="L58" s="75"/>
      <c r="M58" s="64"/>
      <c r="N58" s="66"/>
      <c r="O58" s="139"/>
      <c r="P58" s="140"/>
      <c r="Q58" s="141"/>
      <c r="S58" s="73"/>
      <c r="U58" s="142"/>
    </row>
    <row r="59" spans="2:21" ht="7.5" customHeight="1">
      <c r="B59" s="58"/>
      <c r="C59" s="58"/>
      <c r="D59" s="71"/>
      <c r="E59" s="75"/>
      <c r="F59" s="75"/>
      <c r="G59" s="58"/>
      <c r="H59" s="58"/>
      <c r="I59" s="71"/>
      <c r="J59" s="75"/>
      <c r="K59" s="58"/>
      <c r="L59" s="75"/>
      <c r="M59" s="71"/>
      <c r="N59" s="75"/>
      <c r="O59" s="65"/>
      <c r="P59" s="65"/>
      <c r="Q59" s="65"/>
      <c r="S59" s="57"/>
      <c r="U59" s="76"/>
    </row>
    <row r="60" spans="2:21" ht="7.5" customHeight="1">
      <c r="B60" s="58"/>
      <c r="C60" s="58"/>
      <c r="D60" s="71"/>
      <c r="E60" s="75"/>
      <c r="F60" s="75"/>
      <c r="G60" s="58"/>
      <c r="H60" s="58"/>
      <c r="I60" s="71"/>
      <c r="J60" s="75"/>
      <c r="K60" s="58"/>
      <c r="L60" s="75"/>
      <c r="M60" s="72"/>
      <c r="N60" s="62"/>
      <c r="O60" s="136" t="s">
        <v>316</v>
      </c>
      <c r="P60" s="137"/>
      <c r="Q60" s="138"/>
      <c r="S60" s="67"/>
      <c r="U60" s="142" t="s">
        <v>317</v>
      </c>
    </row>
    <row r="61" spans="2:21" ht="7.5" customHeight="1">
      <c r="B61" s="58"/>
      <c r="C61" s="58"/>
      <c r="D61" s="71"/>
      <c r="E61" s="75"/>
      <c r="F61" s="75"/>
      <c r="G61" s="58"/>
      <c r="H61" s="58"/>
      <c r="I61" s="71"/>
      <c r="J61" s="75"/>
      <c r="K61" s="58"/>
      <c r="L61" s="75"/>
      <c r="M61" s="75"/>
      <c r="N61" s="75"/>
      <c r="O61" s="139"/>
      <c r="P61" s="140"/>
      <c r="Q61" s="141"/>
      <c r="S61" s="73"/>
      <c r="U61" s="142"/>
    </row>
    <row r="62" spans="2:21" ht="7.5" customHeight="1">
      <c r="B62" s="58"/>
      <c r="C62" s="58"/>
      <c r="D62" s="71"/>
      <c r="E62" s="75"/>
      <c r="F62" s="75"/>
      <c r="G62" s="58"/>
      <c r="H62" s="58"/>
      <c r="I62" s="71"/>
      <c r="J62" s="75"/>
      <c r="K62" s="95"/>
      <c r="L62" s="58"/>
      <c r="M62" s="58"/>
      <c r="N62" s="58"/>
      <c r="O62" s="75"/>
      <c r="P62" s="75"/>
      <c r="Q62" s="75"/>
      <c r="S62" s="57"/>
      <c r="U62" s="76"/>
    </row>
    <row r="63" spans="2:21" ht="7.5" customHeight="1">
      <c r="B63" s="58"/>
      <c r="C63" s="58"/>
      <c r="D63" s="71"/>
      <c r="E63" s="75"/>
      <c r="F63" s="75"/>
      <c r="G63" s="58"/>
      <c r="H63" s="58"/>
      <c r="I63" s="71"/>
      <c r="J63" s="75"/>
      <c r="K63" s="75"/>
      <c r="L63" s="58"/>
      <c r="M63" s="58"/>
      <c r="N63" s="58"/>
      <c r="O63" s="136" t="s">
        <v>318</v>
      </c>
      <c r="P63" s="137"/>
      <c r="Q63" s="138"/>
      <c r="S63" s="67"/>
      <c r="U63" s="155" t="s">
        <v>319</v>
      </c>
    </row>
    <row r="64" spans="2:21" ht="7.5" customHeight="1">
      <c r="B64" s="58"/>
      <c r="C64" s="58"/>
      <c r="D64" s="71"/>
      <c r="E64" s="75"/>
      <c r="F64" s="75"/>
      <c r="G64" s="58"/>
      <c r="H64" s="58"/>
      <c r="I64" s="71"/>
      <c r="J64" s="75"/>
      <c r="K64" s="58"/>
      <c r="L64" s="58"/>
      <c r="M64" s="64"/>
      <c r="N64" s="65"/>
      <c r="O64" s="139"/>
      <c r="P64" s="140"/>
      <c r="Q64" s="141"/>
      <c r="S64" s="73"/>
      <c r="U64" s="155"/>
    </row>
    <row r="65" spans="2:21" ht="7.5" customHeight="1">
      <c r="B65" s="58"/>
      <c r="C65" s="58"/>
      <c r="D65" s="71"/>
      <c r="E65" s="75"/>
      <c r="F65" s="75"/>
      <c r="G65" s="58"/>
      <c r="H65" s="58"/>
      <c r="I65" s="71"/>
      <c r="J65" s="75"/>
      <c r="K65" s="58"/>
      <c r="L65" s="79"/>
      <c r="M65" s="71"/>
      <c r="N65" s="75"/>
      <c r="O65" s="75"/>
      <c r="P65" s="75"/>
      <c r="Q65" s="75"/>
      <c r="S65" s="57"/>
      <c r="U65" s="96"/>
    </row>
    <row r="66" spans="2:21" ht="7.5" customHeight="1">
      <c r="B66" s="97"/>
      <c r="C66" s="58"/>
      <c r="D66" s="71"/>
      <c r="E66" s="75"/>
      <c r="F66" s="75"/>
      <c r="G66" s="58"/>
      <c r="H66" s="58"/>
      <c r="I66" s="71"/>
      <c r="J66" s="75"/>
      <c r="K66" s="161" t="s">
        <v>320</v>
      </c>
      <c r="L66" s="58"/>
      <c r="M66" s="72"/>
      <c r="N66" s="63"/>
      <c r="O66" s="136" t="s">
        <v>321</v>
      </c>
      <c r="P66" s="137"/>
      <c r="Q66" s="138"/>
      <c r="S66" s="67"/>
      <c r="U66" s="155" t="s">
        <v>322</v>
      </c>
    </row>
    <row r="67" spans="2:21" ht="7.5" customHeight="1">
      <c r="B67" s="97"/>
      <c r="C67" s="58"/>
      <c r="D67" s="71"/>
      <c r="E67" s="75"/>
      <c r="F67" s="75"/>
      <c r="G67" s="58"/>
      <c r="H67" s="58"/>
      <c r="I67" s="64"/>
      <c r="J67" s="66"/>
      <c r="K67" s="161"/>
      <c r="L67" s="61"/>
      <c r="M67" s="64"/>
      <c r="N67" s="65"/>
      <c r="O67" s="139"/>
      <c r="P67" s="140"/>
      <c r="Q67" s="141"/>
      <c r="S67" s="57"/>
      <c r="U67" s="155"/>
    </row>
    <row r="68" spans="2:21" ht="7.5" customHeight="1">
      <c r="B68" s="58"/>
      <c r="C68" s="58"/>
      <c r="D68" s="71"/>
      <c r="E68" s="75"/>
      <c r="F68" s="75"/>
      <c r="G68" s="58"/>
      <c r="H68" s="58"/>
      <c r="I68" s="71"/>
      <c r="J68" s="75"/>
      <c r="K68" s="58"/>
      <c r="L68" s="75"/>
      <c r="M68" s="71"/>
      <c r="N68" s="75"/>
      <c r="O68" s="75"/>
      <c r="P68" s="75"/>
      <c r="Q68" s="75"/>
      <c r="R68" s="57"/>
      <c r="S68" s="57"/>
      <c r="U68" s="76"/>
    </row>
    <row r="69" spans="2:21" ht="7.5" customHeight="1">
      <c r="B69" s="58"/>
      <c r="C69" s="58"/>
      <c r="D69" s="71"/>
      <c r="E69" s="75"/>
      <c r="F69" s="75"/>
      <c r="G69" s="58"/>
      <c r="H69" s="58"/>
      <c r="I69" s="71"/>
      <c r="J69" s="75"/>
      <c r="K69" s="58"/>
      <c r="L69" s="75"/>
      <c r="M69" s="72"/>
      <c r="N69" s="62"/>
      <c r="O69" s="136" t="s">
        <v>323</v>
      </c>
      <c r="P69" s="137"/>
      <c r="Q69" s="138"/>
      <c r="S69" s="67"/>
      <c r="U69" s="142" t="s">
        <v>324</v>
      </c>
    </row>
    <row r="70" spans="2:21" ht="7.5" customHeight="1">
      <c r="B70" s="58"/>
      <c r="C70" s="58"/>
      <c r="D70" s="71"/>
      <c r="E70" s="75"/>
      <c r="F70" s="75"/>
      <c r="G70" s="58"/>
      <c r="H70" s="58"/>
      <c r="I70" s="71"/>
      <c r="J70" s="75"/>
      <c r="K70" s="58"/>
      <c r="L70" s="75"/>
      <c r="M70" s="64"/>
      <c r="N70" s="65"/>
      <c r="O70" s="139"/>
      <c r="P70" s="140"/>
      <c r="Q70" s="141"/>
      <c r="S70" s="73"/>
      <c r="U70" s="142"/>
    </row>
    <row r="71" spans="2:21" ht="7.5" customHeight="1">
      <c r="B71" s="58"/>
      <c r="C71" s="58"/>
      <c r="D71" s="71"/>
      <c r="E71" s="75"/>
      <c r="F71" s="75"/>
      <c r="G71" s="58"/>
      <c r="H71" s="58"/>
      <c r="I71" s="71"/>
      <c r="J71" s="75"/>
      <c r="K71" s="58"/>
      <c r="L71" s="75"/>
      <c r="M71" s="71"/>
      <c r="N71" s="75"/>
      <c r="O71" s="75"/>
      <c r="P71" s="75"/>
      <c r="Q71" s="75"/>
      <c r="S71" s="57"/>
      <c r="U71" s="76"/>
    </row>
    <row r="72" spans="2:21" ht="7.5" customHeight="1">
      <c r="B72" s="58"/>
      <c r="C72" s="58"/>
      <c r="D72" s="71"/>
      <c r="E72" s="75"/>
      <c r="F72" s="75"/>
      <c r="G72" s="58"/>
      <c r="H72" s="58"/>
      <c r="I72" s="71"/>
      <c r="J72" s="75"/>
      <c r="K72" s="58"/>
      <c r="L72" s="75"/>
      <c r="M72" s="72"/>
      <c r="N72" s="62"/>
      <c r="O72" s="136" t="s">
        <v>325</v>
      </c>
      <c r="P72" s="137"/>
      <c r="Q72" s="138"/>
      <c r="S72" s="57"/>
      <c r="U72" s="155" t="s">
        <v>326</v>
      </c>
    </row>
    <row r="73" spans="2:21" ht="7.5" customHeight="1">
      <c r="B73" s="58"/>
      <c r="C73" s="58"/>
      <c r="D73" s="71"/>
      <c r="E73" s="75"/>
      <c r="F73" s="75"/>
      <c r="G73" s="58"/>
      <c r="H73" s="58"/>
      <c r="I73" s="71"/>
      <c r="J73" s="75"/>
      <c r="K73" s="58"/>
      <c r="L73" s="75"/>
      <c r="M73" s="75"/>
      <c r="N73" s="75"/>
      <c r="O73" s="139"/>
      <c r="P73" s="140"/>
      <c r="Q73" s="141"/>
      <c r="S73" s="73"/>
      <c r="U73" s="155"/>
    </row>
    <row r="74" spans="2:21" ht="7.5" customHeight="1">
      <c r="B74" s="58"/>
      <c r="C74" s="58"/>
      <c r="D74" s="71"/>
      <c r="E74" s="75"/>
      <c r="F74" s="75"/>
      <c r="G74" s="58"/>
      <c r="H74" s="58"/>
      <c r="I74" s="71"/>
      <c r="J74" s="75"/>
      <c r="K74" s="58"/>
      <c r="L74" s="75"/>
      <c r="M74" s="75"/>
      <c r="N74" s="75"/>
      <c r="O74" s="75"/>
      <c r="P74" s="75"/>
      <c r="Q74" s="75"/>
      <c r="R74" s="57"/>
      <c r="S74" s="57"/>
      <c r="U74" s="76"/>
    </row>
    <row r="75" spans="2:21" ht="7.5" customHeight="1">
      <c r="B75" s="58"/>
      <c r="C75" s="58"/>
      <c r="D75" s="71"/>
      <c r="E75" s="75"/>
      <c r="F75" s="75"/>
      <c r="G75" s="58"/>
      <c r="H75" s="58"/>
      <c r="I75" s="71"/>
      <c r="J75" s="75"/>
      <c r="K75" s="58"/>
      <c r="L75" s="136" t="s">
        <v>327</v>
      </c>
      <c r="M75" s="137"/>
      <c r="N75" s="137"/>
      <c r="O75" s="137"/>
      <c r="P75" s="137"/>
      <c r="Q75" s="138"/>
      <c r="R75" s="57"/>
      <c r="S75" s="57"/>
      <c r="U75" s="142" t="s">
        <v>328</v>
      </c>
    </row>
    <row r="76" spans="2:21" ht="7.5" customHeight="1">
      <c r="B76" s="58"/>
      <c r="C76" s="58"/>
      <c r="D76" s="71"/>
      <c r="E76" s="75"/>
      <c r="F76" s="75"/>
      <c r="G76" s="58"/>
      <c r="H76" s="58"/>
      <c r="I76" s="71"/>
      <c r="J76" s="75"/>
      <c r="K76" s="58"/>
      <c r="L76" s="139"/>
      <c r="M76" s="140"/>
      <c r="N76" s="140"/>
      <c r="O76" s="140"/>
      <c r="P76" s="140"/>
      <c r="Q76" s="141"/>
      <c r="R76" s="57"/>
      <c r="S76" s="73"/>
      <c r="U76" s="142"/>
    </row>
    <row r="77" spans="2:21" ht="7.5" customHeight="1">
      <c r="B77" s="58"/>
      <c r="C77" s="58"/>
      <c r="D77" s="71"/>
      <c r="E77" s="75"/>
      <c r="F77" s="75"/>
      <c r="G77" s="58"/>
      <c r="H77" s="58"/>
      <c r="I77" s="71"/>
      <c r="J77" s="75"/>
      <c r="K77" s="58"/>
      <c r="L77" s="75"/>
      <c r="M77" s="75"/>
      <c r="N77" s="75"/>
      <c r="O77" s="75"/>
      <c r="P77" s="75"/>
      <c r="Q77" s="75"/>
      <c r="R77" s="57"/>
      <c r="S77" s="57"/>
      <c r="U77" s="96"/>
    </row>
    <row r="78" spans="2:21" ht="7.5" customHeight="1">
      <c r="B78" s="58"/>
      <c r="C78" s="58"/>
      <c r="D78" s="71"/>
      <c r="E78" s="75"/>
      <c r="F78" s="75"/>
      <c r="G78" s="58"/>
      <c r="H78" s="58"/>
      <c r="I78" s="71"/>
      <c r="J78" s="58"/>
      <c r="K78" s="58"/>
      <c r="L78" s="58"/>
      <c r="M78" s="62"/>
      <c r="N78" s="63"/>
      <c r="O78" s="136" t="s">
        <v>329</v>
      </c>
      <c r="P78" s="150"/>
      <c r="Q78" s="151"/>
      <c r="S78" s="67"/>
      <c r="U78" s="155" t="s">
        <v>330</v>
      </c>
    </row>
    <row r="79" spans="2:21" ht="7.5" customHeight="1">
      <c r="B79" s="58"/>
      <c r="C79" s="58"/>
      <c r="D79" s="71"/>
      <c r="E79" s="75"/>
      <c r="F79" s="75"/>
      <c r="G79" s="58"/>
      <c r="H79" s="58"/>
      <c r="I79" s="72"/>
      <c r="J79" s="79"/>
      <c r="K79" s="134" t="s">
        <v>331</v>
      </c>
      <c r="L79" s="72"/>
      <c r="M79" s="64"/>
      <c r="N79" s="58"/>
      <c r="O79" s="152"/>
      <c r="P79" s="153"/>
      <c r="Q79" s="154"/>
      <c r="S79" s="73"/>
      <c r="U79" s="155"/>
    </row>
    <row r="80" spans="2:21" ht="7.5" customHeight="1">
      <c r="B80" s="58"/>
      <c r="C80" s="58"/>
      <c r="D80" s="71"/>
      <c r="E80" s="75"/>
      <c r="F80" s="75"/>
      <c r="G80" s="58"/>
      <c r="H80" s="58"/>
      <c r="I80" s="65"/>
      <c r="J80" s="65"/>
      <c r="K80" s="135"/>
      <c r="L80" s="58"/>
      <c r="M80" s="71"/>
      <c r="N80" s="58"/>
      <c r="O80" s="75"/>
      <c r="P80" s="75"/>
      <c r="Q80" s="75"/>
      <c r="S80" s="57"/>
      <c r="U80" s="76"/>
    </row>
    <row r="81" spans="2:21" ht="7.5" customHeight="1">
      <c r="B81" s="58"/>
      <c r="C81" s="58"/>
      <c r="D81" s="71"/>
      <c r="E81" s="75"/>
      <c r="F81" s="75"/>
      <c r="G81" s="58"/>
      <c r="H81" s="58"/>
      <c r="I81" s="75"/>
      <c r="J81" s="58"/>
      <c r="K81" s="58"/>
      <c r="L81" s="58"/>
      <c r="M81" s="72"/>
      <c r="N81" s="63"/>
      <c r="O81" s="156" t="s">
        <v>332</v>
      </c>
      <c r="P81" s="156"/>
      <c r="Q81" s="157"/>
      <c r="S81" s="67"/>
      <c r="U81" s="155" t="s">
        <v>333</v>
      </c>
    </row>
    <row r="82" spans="2:21" ht="7.5" customHeight="1">
      <c r="B82" s="58"/>
      <c r="C82" s="58"/>
      <c r="D82" s="71"/>
      <c r="E82" s="75"/>
      <c r="F82" s="75"/>
      <c r="G82" s="58"/>
      <c r="H82" s="58"/>
      <c r="I82" s="75"/>
      <c r="J82" s="58"/>
      <c r="K82" s="58"/>
      <c r="L82" s="58"/>
      <c r="M82" s="75"/>
      <c r="N82" s="79"/>
      <c r="O82" s="158"/>
      <c r="P82" s="159"/>
      <c r="Q82" s="160"/>
      <c r="S82" s="73"/>
      <c r="U82" s="155"/>
    </row>
    <row r="83" spans="2:21" ht="7.5" customHeight="1">
      <c r="B83" s="58"/>
      <c r="C83" s="58"/>
      <c r="D83" s="71"/>
      <c r="E83" s="75"/>
      <c r="F83" s="75"/>
      <c r="G83" s="58"/>
      <c r="H83" s="58"/>
      <c r="I83" s="75"/>
      <c r="J83" s="75"/>
      <c r="K83" s="58"/>
      <c r="L83" s="58"/>
      <c r="M83" s="75"/>
      <c r="N83" s="75"/>
      <c r="O83" s="98"/>
      <c r="P83" s="91"/>
      <c r="Q83" s="91"/>
      <c r="S83" s="57"/>
      <c r="U83" s="155"/>
    </row>
    <row r="84" spans="2:21" ht="7.5" customHeight="1">
      <c r="B84" s="58"/>
      <c r="C84" s="58"/>
      <c r="D84" s="71"/>
      <c r="E84" s="58"/>
      <c r="F84" s="75"/>
      <c r="G84" s="75"/>
      <c r="H84" s="75"/>
      <c r="I84" s="75"/>
      <c r="J84" s="75"/>
      <c r="K84" s="58"/>
      <c r="L84" s="75"/>
      <c r="M84" s="75"/>
      <c r="N84" s="75"/>
      <c r="O84" s="58"/>
      <c r="P84" s="58"/>
      <c r="Q84" s="58"/>
      <c r="U84" s="94"/>
    </row>
    <row r="85" spans="2:21" ht="7.5" customHeight="1">
      <c r="B85" s="58"/>
      <c r="C85" s="58"/>
      <c r="D85" s="72"/>
      <c r="E85" s="99"/>
      <c r="F85" s="62"/>
      <c r="G85" s="62"/>
      <c r="H85" s="62"/>
      <c r="I85" s="62"/>
      <c r="J85" s="79"/>
      <c r="K85" s="134" t="s">
        <v>334</v>
      </c>
      <c r="L85" s="72"/>
      <c r="M85" s="62"/>
      <c r="N85" s="63"/>
      <c r="O85" s="136" t="s">
        <v>335</v>
      </c>
      <c r="P85" s="137"/>
      <c r="Q85" s="138"/>
      <c r="S85" s="67"/>
      <c r="U85" s="142" t="s">
        <v>336</v>
      </c>
    </row>
    <row r="86" spans="2:21" ht="7.5" customHeight="1">
      <c r="B86" s="58"/>
      <c r="C86" s="58"/>
      <c r="D86" s="71"/>
      <c r="E86" s="100"/>
      <c r="F86" s="75"/>
      <c r="G86" s="75"/>
      <c r="H86" s="58"/>
      <c r="I86" s="58"/>
      <c r="J86" s="65"/>
      <c r="K86" s="135"/>
      <c r="L86" s="58"/>
      <c r="M86" s="58"/>
      <c r="N86" s="58"/>
      <c r="O86" s="139"/>
      <c r="P86" s="140"/>
      <c r="Q86" s="141"/>
      <c r="S86" s="73"/>
      <c r="U86" s="142"/>
    </row>
    <row r="87" spans="2:21" ht="7.5" customHeight="1">
      <c r="B87" s="58"/>
      <c r="C87" s="58"/>
      <c r="D87" s="71"/>
      <c r="E87" s="100"/>
      <c r="F87" s="75"/>
      <c r="G87" s="75"/>
      <c r="H87" s="58"/>
      <c r="I87" s="58"/>
      <c r="J87" s="75"/>
      <c r="K87" s="65"/>
      <c r="L87" s="75"/>
      <c r="M87" s="75"/>
      <c r="N87" s="75"/>
      <c r="O87" s="65"/>
      <c r="P87" s="75"/>
      <c r="Q87" s="75"/>
      <c r="S87" s="57"/>
      <c r="U87" s="76"/>
    </row>
    <row r="88" spans="2:21" ht="7.5" customHeight="1">
      <c r="B88" s="58"/>
      <c r="C88" s="58"/>
      <c r="D88" s="71"/>
      <c r="E88" s="100"/>
      <c r="F88" s="75"/>
      <c r="G88" s="75"/>
      <c r="H88" s="75"/>
      <c r="I88" s="75"/>
      <c r="J88" s="75"/>
      <c r="K88" s="75"/>
      <c r="L88" s="75"/>
      <c r="M88" s="62"/>
      <c r="N88" s="62"/>
      <c r="O88" s="136" t="s">
        <v>337</v>
      </c>
      <c r="P88" s="137"/>
      <c r="Q88" s="138"/>
      <c r="S88" s="67"/>
      <c r="U88" s="142" t="s">
        <v>338</v>
      </c>
    </row>
    <row r="89" spans="2:21" ht="7.5" customHeight="1">
      <c r="B89" s="58"/>
      <c r="C89" s="58"/>
      <c r="D89" s="71"/>
      <c r="E89" s="75"/>
      <c r="F89" s="75"/>
      <c r="G89" s="75"/>
      <c r="H89" s="75"/>
      <c r="I89" s="75"/>
      <c r="J89" s="75"/>
      <c r="K89" s="75"/>
      <c r="L89" s="79"/>
      <c r="M89" s="58"/>
      <c r="N89" s="58"/>
      <c r="O89" s="139"/>
      <c r="P89" s="140"/>
      <c r="Q89" s="141"/>
      <c r="S89" s="73"/>
      <c r="U89" s="142"/>
    </row>
    <row r="90" spans="2:21" ht="7.5" customHeight="1">
      <c r="B90" s="58"/>
      <c r="C90" s="58"/>
      <c r="D90" s="71"/>
      <c r="E90" s="75"/>
      <c r="F90" s="75"/>
      <c r="G90" s="75"/>
      <c r="H90" s="75"/>
      <c r="I90" s="75"/>
      <c r="J90" s="75"/>
      <c r="K90" s="75"/>
      <c r="L90" s="79"/>
      <c r="M90" s="71"/>
      <c r="N90" s="58"/>
      <c r="O90" s="75"/>
      <c r="P90" s="75"/>
      <c r="Q90" s="75"/>
      <c r="S90" s="57"/>
      <c r="U90" s="76"/>
    </row>
    <row r="91" spans="2:21" ht="7.5" customHeight="1">
      <c r="B91" s="58"/>
      <c r="C91" s="58"/>
      <c r="D91" s="72"/>
      <c r="E91" s="62"/>
      <c r="F91" s="62"/>
      <c r="G91" s="62"/>
      <c r="H91" s="62"/>
      <c r="I91" s="62"/>
      <c r="J91" s="62"/>
      <c r="K91" s="134" t="s">
        <v>339</v>
      </c>
      <c r="L91" s="58"/>
      <c r="M91" s="72"/>
      <c r="N91" s="63"/>
      <c r="O91" s="136" t="s">
        <v>340</v>
      </c>
      <c r="P91" s="137"/>
      <c r="Q91" s="138"/>
      <c r="S91" s="67"/>
      <c r="U91" s="142" t="s">
        <v>341</v>
      </c>
    </row>
    <row r="92" spans="2:21" ht="7.5" customHeight="1">
      <c r="B92" s="58"/>
      <c r="C92" s="58"/>
      <c r="D92" s="58"/>
      <c r="E92" s="58"/>
      <c r="F92" s="58"/>
      <c r="G92" s="58"/>
      <c r="H92" s="58"/>
      <c r="I92" s="58"/>
      <c r="J92" s="75"/>
      <c r="K92" s="135"/>
      <c r="L92" s="61"/>
      <c r="M92" s="64"/>
      <c r="N92" s="66"/>
      <c r="O92" s="139"/>
      <c r="P92" s="140"/>
      <c r="Q92" s="141"/>
      <c r="S92" s="73"/>
      <c r="U92" s="142"/>
    </row>
    <row r="93" spans="2:21" ht="7.5" customHeight="1">
      <c r="B93" s="58"/>
      <c r="C93" s="58"/>
      <c r="D93" s="75"/>
      <c r="E93" s="75"/>
      <c r="F93" s="58"/>
      <c r="G93" s="58"/>
      <c r="H93" s="58"/>
      <c r="I93" s="75"/>
      <c r="J93" s="75"/>
      <c r="K93" s="75"/>
      <c r="L93" s="75"/>
      <c r="M93" s="71"/>
      <c r="N93" s="75"/>
      <c r="O93" s="89"/>
      <c r="P93" s="62"/>
      <c r="Q93" s="62"/>
      <c r="S93" s="57"/>
      <c r="U93" s="76"/>
    </row>
    <row r="94" spans="2:21" ht="7.5" customHeight="1">
      <c r="B94" s="58"/>
      <c r="C94" s="58"/>
      <c r="D94" s="75"/>
      <c r="E94" s="75"/>
      <c r="F94" s="58"/>
      <c r="G94" s="58"/>
      <c r="H94" s="58"/>
      <c r="I94" s="75"/>
      <c r="J94" s="75"/>
      <c r="K94" s="75"/>
      <c r="L94" s="75"/>
      <c r="M94" s="72"/>
      <c r="N94" s="62"/>
      <c r="O94" s="136" t="s">
        <v>342</v>
      </c>
      <c r="P94" s="137"/>
      <c r="Q94" s="138"/>
      <c r="S94" s="67"/>
      <c r="U94" s="142" t="s">
        <v>343</v>
      </c>
    </row>
    <row r="95" spans="2:21" ht="7.5" customHeight="1">
      <c r="B95" s="58"/>
      <c r="C95" s="58"/>
      <c r="D95" s="75"/>
      <c r="E95" s="75"/>
      <c r="F95" s="58"/>
      <c r="G95" s="58"/>
      <c r="H95" s="58"/>
      <c r="I95" s="75"/>
      <c r="J95" s="75"/>
      <c r="K95" s="75"/>
      <c r="L95" s="75"/>
      <c r="M95" s="75"/>
      <c r="N95" s="58"/>
      <c r="O95" s="139"/>
      <c r="P95" s="140"/>
      <c r="Q95" s="141"/>
      <c r="S95" s="73"/>
      <c r="U95" s="142"/>
    </row>
    <row r="96" spans="2:21" ht="7.5" customHeight="1">
      <c r="B96" s="58"/>
      <c r="C96" s="58"/>
      <c r="D96" s="75"/>
      <c r="E96" s="75"/>
      <c r="F96" s="58"/>
      <c r="G96" s="58"/>
      <c r="H96" s="58"/>
      <c r="I96" s="75"/>
      <c r="J96" s="75"/>
      <c r="K96" s="75"/>
      <c r="L96" s="75"/>
      <c r="M96" s="75"/>
      <c r="N96" s="58"/>
      <c r="O96" s="65"/>
      <c r="P96" s="75"/>
      <c r="Q96" s="75"/>
      <c r="S96" s="57"/>
      <c r="U96" s="76"/>
    </row>
    <row r="97" spans="2:21" ht="7.5" customHeight="1">
      <c r="B97" s="136" t="s">
        <v>344</v>
      </c>
      <c r="C97" s="137"/>
      <c r="D97" s="137"/>
      <c r="E97" s="137"/>
      <c r="F97" s="138"/>
      <c r="G97" s="72"/>
      <c r="H97" s="62"/>
      <c r="I97" s="62"/>
      <c r="J97" s="79"/>
      <c r="K97" s="134" t="s">
        <v>345</v>
      </c>
      <c r="L97" s="72"/>
      <c r="M97" s="62"/>
      <c r="N97" s="63"/>
      <c r="O97" s="136" t="s">
        <v>346</v>
      </c>
      <c r="P97" s="137"/>
      <c r="Q97" s="138"/>
      <c r="S97" s="67"/>
      <c r="U97" s="142" t="s">
        <v>347</v>
      </c>
    </row>
    <row r="98" spans="2:21" ht="7.5" customHeight="1">
      <c r="B98" s="139"/>
      <c r="C98" s="140"/>
      <c r="D98" s="140"/>
      <c r="E98" s="140"/>
      <c r="F98" s="141"/>
      <c r="G98" s="58"/>
      <c r="H98" s="58"/>
      <c r="I98" s="75"/>
      <c r="J98" s="65"/>
      <c r="K98" s="135"/>
      <c r="L98" s="75"/>
      <c r="M98" s="75"/>
      <c r="N98" s="58"/>
      <c r="O98" s="139"/>
      <c r="P98" s="140"/>
      <c r="Q98" s="141"/>
      <c r="S98" s="73"/>
      <c r="U98" s="142"/>
    </row>
    <row r="99" spans="2:21" ht="7.5" customHeight="1">
      <c r="B99" s="58"/>
      <c r="C99" s="58"/>
      <c r="D99" s="75"/>
      <c r="E99" s="75"/>
      <c r="F99" s="58"/>
      <c r="G99" s="58"/>
      <c r="H99" s="58"/>
      <c r="I99" s="75"/>
      <c r="J99" s="75"/>
      <c r="K99" s="75"/>
      <c r="L99" s="75"/>
      <c r="M99" s="75"/>
      <c r="N99" s="58"/>
      <c r="O99" s="75"/>
      <c r="P99" s="75"/>
      <c r="Q99" s="75"/>
      <c r="S99" s="57"/>
      <c r="U99" s="76"/>
    </row>
    <row r="100" spans="2:21" ht="7.5" customHeight="1">
      <c r="B100" s="58"/>
      <c r="C100" s="58"/>
      <c r="D100" s="75"/>
      <c r="E100" s="75"/>
      <c r="F100" s="58"/>
      <c r="G100" s="58"/>
      <c r="H100" s="58"/>
      <c r="I100" s="75"/>
      <c r="J100" s="75"/>
      <c r="K100" s="75"/>
      <c r="L100" s="75"/>
      <c r="M100" s="75"/>
      <c r="N100" s="58"/>
      <c r="O100" s="75"/>
      <c r="P100" s="75"/>
      <c r="Q100" s="75"/>
      <c r="S100" s="57"/>
      <c r="U100" s="76"/>
    </row>
    <row r="101" spans="2:21" ht="7.5" customHeight="1">
      <c r="B101" s="58"/>
      <c r="C101" s="58"/>
      <c r="D101" s="75"/>
      <c r="E101" s="75"/>
      <c r="F101" s="58"/>
      <c r="G101" s="58"/>
      <c r="H101" s="58"/>
      <c r="I101" s="75"/>
      <c r="J101" s="75"/>
      <c r="K101" s="134" t="s">
        <v>348</v>
      </c>
      <c r="L101" s="72"/>
      <c r="M101" s="62"/>
      <c r="N101" s="63"/>
      <c r="O101" s="136" t="s">
        <v>337</v>
      </c>
      <c r="P101" s="137"/>
      <c r="Q101" s="138"/>
      <c r="S101" s="67"/>
      <c r="U101" s="142" t="s">
        <v>349</v>
      </c>
    </row>
    <row r="102" spans="2:21" ht="7.5" customHeight="1">
      <c r="B102" s="58"/>
      <c r="C102" s="58"/>
      <c r="D102" s="75"/>
      <c r="E102" s="75"/>
      <c r="F102" s="58"/>
      <c r="G102" s="64"/>
      <c r="H102" s="64"/>
      <c r="I102" s="65"/>
      <c r="J102" s="66"/>
      <c r="K102" s="135"/>
      <c r="L102" s="75"/>
      <c r="M102" s="75"/>
      <c r="N102" s="64"/>
      <c r="O102" s="139"/>
      <c r="P102" s="140"/>
      <c r="Q102" s="141"/>
      <c r="S102" s="73"/>
      <c r="U102" s="142"/>
    </row>
    <row r="103" spans="2:21" ht="7.5" customHeight="1">
      <c r="B103" s="58"/>
      <c r="C103" s="58"/>
      <c r="D103" s="75"/>
      <c r="E103" s="75"/>
      <c r="F103" s="58"/>
      <c r="G103" s="71"/>
      <c r="H103" s="71"/>
      <c r="I103" s="75"/>
      <c r="J103" s="75"/>
      <c r="K103" s="75"/>
      <c r="L103" s="75"/>
      <c r="M103" s="75"/>
      <c r="N103" s="71"/>
      <c r="O103" s="75"/>
      <c r="P103" s="75"/>
      <c r="Q103" s="75"/>
      <c r="S103" s="57"/>
      <c r="U103" s="76"/>
    </row>
    <row r="104" spans="2:21" ht="7.5" customHeight="1">
      <c r="B104" s="58"/>
      <c r="C104" s="58"/>
      <c r="D104" s="75"/>
      <c r="E104" s="75"/>
      <c r="F104" s="58"/>
      <c r="G104" s="71"/>
      <c r="H104" s="71"/>
      <c r="I104" s="75"/>
      <c r="J104" s="75"/>
      <c r="K104" s="58"/>
      <c r="L104" s="75"/>
      <c r="M104" s="75"/>
      <c r="N104" s="72"/>
      <c r="O104" s="63"/>
      <c r="P104" s="136" t="s">
        <v>350</v>
      </c>
      <c r="Q104" s="138"/>
      <c r="S104" s="67"/>
      <c r="U104" s="142" t="s">
        <v>351</v>
      </c>
    </row>
    <row r="105" spans="2:21" ht="7.5" customHeight="1">
      <c r="B105" s="147" t="s">
        <v>352</v>
      </c>
      <c r="C105" s="58"/>
      <c r="D105" s="75"/>
      <c r="E105" s="75"/>
      <c r="F105" s="58"/>
      <c r="G105" s="71"/>
      <c r="H105" s="71"/>
      <c r="I105" s="75"/>
      <c r="J105" s="75"/>
      <c r="K105" s="75"/>
      <c r="L105" s="75"/>
      <c r="M105" s="75"/>
      <c r="N105" s="71"/>
      <c r="O105" s="75"/>
      <c r="P105" s="139"/>
      <c r="Q105" s="141"/>
      <c r="S105" s="73"/>
      <c r="U105" s="142"/>
    </row>
    <row r="106" spans="2:21" ht="7.5" customHeight="1">
      <c r="B106" s="148"/>
      <c r="C106" s="58"/>
      <c r="D106" s="75"/>
      <c r="E106" s="75"/>
      <c r="F106" s="58"/>
      <c r="G106" s="71"/>
      <c r="H106" s="71"/>
      <c r="I106" s="75"/>
      <c r="J106" s="75"/>
      <c r="K106" s="75"/>
      <c r="L106" s="75"/>
      <c r="M106" s="75"/>
      <c r="N106" s="71"/>
      <c r="O106" s="58"/>
      <c r="P106" s="58"/>
      <c r="Q106" s="58"/>
      <c r="S106" s="57"/>
      <c r="U106" s="76"/>
    </row>
    <row r="107" spans="2:21" ht="7.5" customHeight="1">
      <c r="B107" s="148"/>
      <c r="C107" s="58"/>
      <c r="D107" s="75"/>
      <c r="E107" s="75"/>
      <c r="F107" s="58"/>
      <c r="G107" s="71"/>
      <c r="H107" s="71"/>
      <c r="I107" s="75"/>
      <c r="J107" s="75"/>
      <c r="K107" s="75"/>
      <c r="L107" s="75"/>
      <c r="M107" s="75"/>
      <c r="N107" s="72"/>
      <c r="O107" s="63"/>
      <c r="P107" s="136" t="s">
        <v>353</v>
      </c>
      <c r="Q107" s="138"/>
      <c r="S107" s="67"/>
      <c r="U107" s="142" t="s">
        <v>354</v>
      </c>
    </row>
    <row r="108" spans="2:21" ht="7.5" customHeight="1">
      <c r="B108" s="148"/>
      <c r="C108" s="72"/>
      <c r="D108" s="62"/>
      <c r="E108" s="62"/>
      <c r="F108" s="63"/>
      <c r="G108" s="71"/>
      <c r="H108" s="71"/>
      <c r="I108" s="75"/>
      <c r="J108" s="75"/>
      <c r="K108" s="58"/>
      <c r="L108" s="58"/>
      <c r="M108" s="58"/>
      <c r="N108" s="71"/>
      <c r="O108" s="58"/>
      <c r="P108" s="139"/>
      <c r="Q108" s="141"/>
      <c r="S108" s="73"/>
      <c r="U108" s="142"/>
    </row>
    <row r="109" spans="2:21" ht="7.5" customHeight="1">
      <c r="B109" s="148"/>
      <c r="C109" s="58"/>
      <c r="D109" s="58"/>
      <c r="E109" s="58"/>
      <c r="F109" s="58"/>
      <c r="G109" s="71"/>
      <c r="H109" s="71"/>
      <c r="I109" s="75"/>
      <c r="J109" s="75"/>
      <c r="K109" s="75"/>
      <c r="L109" s="75"/>
      <c r="M109" s="75"/>
      <c r="N109" s="71"/>
      <c r="O109" s="58"/>
      <c r="P109" s="75"/>
      <c r="Q109" s="75"/>
      <c r="S109" s="57"/>
      <c r="U109" s="76"/>
    </row>
    <row r="110" spans="2:21" ht="7.5" customHeight="1">
      <c r="B110" s="148"/>
      <c r="C110" s="58"/>
      <c r="D110" s="58"/>
      <c r="E110" s="58"/>
      <c r="F110" s="58"/>
      <c r="G110" s="71"/>
      <c r="H110" s="71"/>
      <c r="I110" s="75"/>
      <c r="J110" s="75"/>
      <c r="K110" s="75"/>
      <c r="L110" s="75"/>
      <c r="M110" s="79"/>
      <c r="N110" s="72"/>
      <c r="O110" s="63"/>
      <c r="P110" s="136" t="s">
        <v>355</v>
      </c>
      <c r="Q110" s="138"/>
      <c r="S110" s="67"/>
      <c r="U110" s="142" t="s">
        <v>356</v>
      </c>
    </row>
    <row r="111" spans="2:21" ht="7.5" customHeight="1">
      <c r="B111" s="148"/>
      <c r="C111" s="58"/>
      <c r="D111" s="58"/>
      <c r="E111" s="58"/>
      <c r="F111" s="58"/>
      <c r="G111" s="71"/>
      <c r="H111" s="71"/>
      <c r="I111" s="75"/>
      <c r="J111" s="75"/>
      <c r="K111" s="58"/>
      <c r="L111" s="58"/>
      <c r="M111" s="58"/>
      <c r="N111" s="58"/>
      <c r="O111" s="58"/>
      <c r="P111" s="139"/>
      <c r="Q111" s="141"/>
      <c r="S111" s="73"/>
      <c r="U111" s="142"/>
    </row>
    <row r="112" spans="2:21" ht="7.5" customHeight="1">
      <c r="B112" s="149"/>
      <c r="C112" s="75"/>
      <c r="D112" s="75"/>
      <c r="E112" s="75"/>
      <c r="F112" s="58"/>
      <c r="G112" s="71"/>
      <c r="H112" s="71"/>
      <c r="I112" s="75"/>
      <c r="J112" s="75"/>
      <c r="K112" s="58"/>
      <c r="L112" s="58"/>
      <c r="M112" s="58"/>
      <c r="N112" s="58"/>
      <c r="O112" s="58"/>
      <c r="P112" s="75"/>
      <c r="Q112" s="75"/>
      <c r="S112" s="57"/>
      <c r="U112" s="76"/>
    </row>
    <row r="113" spans="2:21" ht="7.5" customHeight="1">
      <c r="B113" s="100"/>
      <c r="C113" s="75"/>
      <c r="D113" s="75"/>
      <c r="E113" s="75"/>
      <c r="F113" s="58"/>
      <c r="G113" s="71"/>
      <c r="H113" s="71"/>
      <c r="I113" s="75"/>
      <c r="J113" s="75"/>
      <c r="K113" s="58"/>
      <c r="L113" s="58"/>
      <c r="M113" s="58"/>
      <c r="N113" s="58"/>
      <c r="O113" s="136" t="s">
        <v>357</v>
      </c>
      <c r="P113" s="137"/>
      <c r="Q113" s="138"/>
      <c r="S113" s="57"/>
      <c r="U113" s="143" t="s">
        <v>358</v>
      </c>
    </row>
    <row r="114" spans="2:21" ht="7.5" customHeight="1">
      <c r="B114" s="100"/>
      <c r="C114" s="75"/>
      <c r="D114" s="75"/>
      <c r="E114" s="75"/>
      <c r="F114" s="58"/>
      <c r="G114" s="71"/>
      <c r="H114" s="71"/>
      <c r="I114" s="75"/>
      <c r="J114" s="75"/>
      <c r="K114" s="134" t="s">
        <v>359</v>
      </c>
      <c r="L114" s="58"/>
      <c r="M114" s="58"/>
      <c r="N114" s="64"/>
      <c r="O114" s="139"/>
      <c r="P114" s="140"/>
      <c r="Q114" s="141"/>
      <c r="S114" s="73"/>
      <c r="U114" s="143"/>
    </row>
    <row r="115" spans="2:21" ht="7.5" customHeight="1">
      <c r="B115" s="100"/>
      <c r="C115" s="75"/>
      <c r="D115" s="75"/>
      <c r="E115" s="75"/>
      <c r="F115" s="58"/>
      <c r="G115" s="71"/>
      <c r="H115" s="64"/>
      <c r="I115" s="65"/>
      <c r="J115" s="66"/>
      <c r="K115" s="135"/>
      <c r="L115" s="65"/>
      <c r="M115" s="66"/>
      <c r="N115" s="71"/>
      <c r="O115" s="58"/>
      <c r="P115" s="75"/>
      <c r="Q115" s="75"/>
      <c r="S115" s="57"/>
      <c r="U115" s="76"/>
    </row>
    <row r="116" spans="2:21" ht="7.5" customHeight="1">
      <c r="B116" s="97"/>
      <c r="C116" s="75"/>
      <c r="D116" s="75"/>
      <c r="E116" s="75"/>
      <c r="F116" s="58"/>
      <c r="G116" s="71"/>
      <c r="H116" s="71"/>
      <c r="I116" s="75"/>
      <c r="J116" s="75"/>
      <c r="L116" s="75"/>
      <c r="M116" s="79"/>
      <c r="N116" s="72"/>
      <c r="O116" s="136" t="s">
        <v>360</v>
      </c>
      <c r="P116" s="137"/>
      <c r="Q116" s="138"/>
      <c r="S116" s="67"/>
      <c r="U116" s="142" t="s">
        <v>361</v>
      </c>
    </row>
    <row r="117" spans="2:21" ht="7.5" customHeight="1">
      <c r="B117" s="97"/>
      <c r="C117" s="75"/>
      <c r="D117" s="75"/>
      <c r="E117" s="75"/>
      <c r="F117" s="58"/>
      <c r="G117" s="71"/>
      <c r="H117" s="71"/>
      <c r="I117" s="75"/>
      <c r="J117" s="75"/>
      <c r="L117" s="58"/>
      <c r="M117" s="58"/>
      <c r="N117" s="58"/>
      <c r="O117" s="139"/>
      <c r="P117" s="140"/>
      <c r="Q117" s="141"/>
      <c r="S117" s="73"/>
      <c r="U117" s="142"/>
    </row>
    <row r="118" spans="2:21" ht="7.5" customHeight="1">
      <c r="B118" s="58"/>
      <c r="C118" s="75"/>
      <c r="D118" s="75"/>
      <c r="E118" s="75"/>
      <c r="F118" s="58"/>
      <c r="G118" s="71"/>
      <c r="H118" s="71"/>
      <c r="I118" s="75"/>
      <c r="J118" s="75"/>
      <c r="K118" s="144" t="s">
        <v>362</v>
      </c>
      <c r="L118" s="58"/>
      <c r="M118" s="58"/>
      <c r="N118" s="58"/>
      <c r="O118" s="58"/>
      <c r="P118" s="75"/>
      <c r="Q118" s="75"/>
      <c r="S118" s="57"/>
      <c r="U118" s="76"/>
    </row>
    <row r="119" spans="2:21" ht="7.5" customHeight="1">
      <c r="B119" s="58"/>
      <c r="C119" s="75"/>
      <c r="D119" s="75"/>
      <c r="E119" s="75"/>
      <c r="F119" s="58"/>
      <c r="G119" s="71"/>
      <c r="H119" s="65"/>
      <c r="I119" s="65"/>
      <c r="J119" s="66"/>
      <c r="K119" s="145"/>
      <c r="L119" s="58"/>
      <c r="M119" s="62"/>
      <c r="N119" s="63"/>
      <c r="O119" s="136" t="s">
        <v>363</v>
      </c>
      <c r="P119" s="137"/>
      <c r="Q119" s="138"/>
      <c r="S119" s="67"/>
      <c r="U119" s="146" t="s">
        <v>364</v>
      </c>
    </row>
    <row r="120" spans="2:21" ht="7.5" customHeight="1">
      <c r="B120" s="58"/>
      <c r="C120" s="75"/>
      <c r="D120" s="75"/>
      <c r="E120" s="75"/>
      <c r="F120" s="58"/>
      <c r="G120" s="71"/>
      <c r="H120" s="75"/>
      <c r="I120" s="75"/>
      <c r="J120" s="75"/>
      <c r="L120" s="79"/>
      <c r="M120" s="64"/>
      <c r="N120" s="58"/>
      <c r="O120" s="139"/>
      <c r="P120" s="140"/>
      <c r="Q120" s="141"/>
      <c r="S120" s="73"/>
      <c r="U120" s="146"/>
    </row>
    <row r="121" spans="2:21" ht="7.5" customHeight="1">
      <c r="B121" s="58"/>
      <c r="C121" s="58"/>
      <c r="D121" s="58"/>
      <c r="E121" s="58"/>
      <c r="F121" s="58"/>
      <c r="G121" s="71"/>
      <c r="H121" s="75"/>
      <c r="I121" s="75"/>
      <c r="J121" s="75"/>
      <c r="K121" s="58"/>
      <c r="L121" s="75"/>
      <c r="M121" s="71"/>
      <c r="N121" s="75"/>
      <c r="O121" s="102"/>
      <c r="P121" s="102"/>
      <c r="Q121" s="102"/>
      <c r="S121" s="57"/>
      <c r="U121" s="101"/>
    </row>
    <row r="122" spans="2:21" ht="7.5" customHeight="1">
      <c r="B122" s="58"/>
      <c r="C122" s="58"/>
      <c r="D122" s="58"/>
      <c r="E122" s="58"/>
      <c r="F122" s="58"/>
      <c r="G122" s="72"/>
      <c r="H122" s="62"/>
      <c r="I122" s="62"/>
      <c r="J122" s="62"/>
      <c r="K122" s="134" t="s">
        <v>365</v>
      </c>
      <c r="L122" s="70"/>
      <c r="M122" s="71"/>
      <c r="N122" s="75"/>
      <c r="O122" s="136" t="s">
        <v>366</v>
      </c>
      <c r="P122" s="137"/>
      <c r="Q122" s="138"/>
      <c r="S122" s="57"/>
      <c r="U122" s="142" t="s">
        <v>367</v>
      </c>
    </row>
    <row r="123" spans="2:21" ht="7.5" customHeight="1">
      <c r="B123" s="58"/>
      <c r="C123" s="58"/>
      <c r="D123" s="58"/>
      <c r="E123" s="58"/>
      <c r="F123" s="58"/>
      <c r="G123" s="75"/>
      <c r="H123" s="75"/>
      <c r="I123" s="75"/>
      <c r="J123" s="75"/>
      <c r="K123" s="135"/>
      <c r="L123" s="75"/>
      <c r="M123" s="64"/>
      <c r="N123" s="66"/>
      <c r="O123" s="139"/>
      <c r="P123" s="140"/>
      <c r="Q123" s="141"/>
      <c r="S123" s="73"/>
      <c r="U123" s="142"/>
    </row>
    <row r="124" spans="2:21" ht="7.5" customHeight="1">
      <c r="B124" s="58"/>
      <c r="C124" s="58"/>
      <c r="D124" s="58"/>
      <c r="E124" s="58"/>
      <c r="F124" s="58"/>
      <c r="G124" s="75"/>
      <c r="H124" s="75"/>
      <c r="I124" s="75"/>
      <c r="J124" s="75"/>
      <c r="K124" s="58"/>
      <c r="L124" s="75"/>
      <c r="M124" s="71"/>
      <c r="N124" s="75"/>
      <c r="O124" s="75"/>
      <c r="P124" s="75"/>
      <c r="Q124" s="75"/>
      <c r="S124" s="57"/>
      <c r="U124" s="76"/>
    </row>
    <row r="125" spans="2:21" ht="7.5" customHeight="1">
      <c r="B125" s="58"/>
      <c r="C125" s="58"/>
      <c r="D125" s="58"/>
      <c r="E125" s="58"/>
      <c r="F125" s="58"/>
      <c r="G125" s="75"/>
      <c r="H125" s="75"/>
      <c r="I125" s="75"/>
      <c r="J125" s="75"/>
      <c r="K125" s="58"/>
      <c r="L125" s="75"/>
      <c r="M125" s="72"/>
      <c r="N125" s="62"/>
      <c r="O125" s="136" t="s">
        <v>368</v>
      </c>
      <c r="P125" s="137"/>
      <c r="Q125" s="138"/>
      <c r="S125" s="67"/>
      <c r="U125" s="142" t="s">
        <v>369</v>
      </c>
    </row>
    <row r="126" spans="2:21" ht="7.5" customHeight="1">
      <c r="B126" s="58"/>
      <c r="C126" s="58"/>
      <c r="D126" s="58"/>
      <c r="E126" s="58"/>
      <c r="F126" s="58"/>
      <c r="G126" s="75"/>
      <c r="H126" s="75"/>
      <c r="I126" s="75"/>
      <c r="J126" s="75"/>
      <c r="K126" s="58"/>
      <c r="L126" s="75"/>
      <c r="M126" s="75"/>
      <c r="N126" s="75"/>
      <c r="O126" s="139"/>
      <c r="P126" s="140"/>
      <c r="Q126" s="141"/>
      <c r="S126" s="57"/>
      <c r="U126" s="142"/>
    </row>
    <row r="127" spans="2:21" ht="7.5" customHeight="1">
      <c r="B127" s="58"/>
      <c r="C127" s="58"/>
      <c r="D127" s="58"/>
      <c r="E127" s="58"/>
      <c r="F127" s="58"/>
      <c r="G127" s="75"/>
      <c r="H127" s="75"/>
      <c r="I127" s="75"/>
      <c r="J127" s="75"/>
      <c r="K127" s="58"/>
      <c r="L127" s="75"/>
      <c r="M127" s="75"/>
      <c r="N127" s="75"/>
      <c r="O127" s="75"/>
      <c r="P127" s="75"/>
      <c r="Q127" s="75"/>
      <c r="S127" s="57"/>
      <c r="U127" s="76"/>
    </row>
    <row r="128" spans="2:21" ht="7.5" customHeight="1">
      <c r="B128" s="136" t="s">
        <v>370</v>
      </c>
      <c r="C128" s="137"/>
      <c r="D128" s="137"/>
      <c r="E128" s="137"/>
      <c r="F128" s="138"/>
      <c r="G128" s="72"/>
      <c r="H128" s="62"/>
      <c r="I128" s="62"/>
      <c r="J128" s="62"/>
      <c r="K128" s="62"/>
      <c r="L128" s="62"/>
      <c r="M128" s="62"/>
      <c r="N128" s="63"/>
      <c r="O128" s="136" t="s">
        <v>371</v>
      </c>
      <c r="P128" s="137"/>
      <c r="Q128" s="138"/>
      <c r="S128" s="67"/>
      <c r="T128" s="59"/>
      <c r="U128" s="142" t="s">
        <v>372</v>
      </c>
    </row>
    <row r="129" spans="2:21" ht="7.5" customHeight="1">
      <c r="B129" s="139"/>
      <c r="C129" s="140"/>
      <c r="D129" s="140"/>
      <c r="E129" s="140"/>
      <c r="F129" s="141"/>
      <c r="G129" s="75"/>
      <c r="H129" s="75"/>
      <c r="I129" s="75"/>
      <c r="J129" s="75"/>
      <c r="K129" s="58"/>
      <c r="L129" s="58"/>
      <c r="M129" s="58"/>
      <c r="N129" s="58"/>
      <c r="O129" s="139"/>
      <c r="P129" s="140"/>
      <c r="Q129" s="141"/>
      <c r="S129" s="73"/>
      <c r="U129" s="142"/>
    </row>
    <row r="130" spans="2:21" ht="7.5" customHeight="1">
      <c r="B130" s="97"/>
      <c r="C130" s="58"/>
      <c r="D130" s="58"/>
      <c r="E130" s="58"/>
      <c r="F130" s="58"/>
      <c r="G130" s="75"/>
      <c r="H130" s="75"/>
      <c r="I130" s="75"/>
      <c r="J130" s="75"/>
      <c r="K130" s="58"/>
      <c r="L130" s="58"/>
      <c r="M130" s="58"/>
      <c r="N130" s="58"/>
      <c r="O130" s="58"/>
      <c r="P130" s="103"/>
      <c r="Q130" s="58"/>
      <c r="U130" s="94"/>
    </row>
    <row r="131" spans="14:21" ht="7.5" customHeight="1">
      <c r="N131" s="56"/>
      <c r="P131" s="59"/>
      <c r="U131" s="94"/>
    </row>
    <row r="132" spans="16:21" ht="7.5" customHeight="1">
      <c r="P132" s="58"/>
      <c r="T132" s="59"/>
      <c r="U132" s="94"/>
    </row>
    <row r="133" spans="16:21" ht="7.5" customHeight="1">
      <c r="P133" s="75"/>
      <c r="T133" s="59"/>
      <c r="U133" s="94"/>
    </row>
    <row r="134" spans="16:21" ht="7.5" customHeight="1">
      <c r="P134" s="75"/>
      <c r="T134" s="59"/>
      <c r="U134" s="94"/>
    </row>
    <row r="135" spans="2:21" ht="7.5" customHeight="1">
      <c r="B135" s="105"/>
      <c r="P135" s="58"/>
      <c r="T135" s="59"/>
      <c r="U135" s="94"/>
    </row>
    <row r="136" ht="7.5" customHeight="1">
      <c r="U136" s="76"/>
    </row>
    <row r="137" ht="7.5" customHeight="1">
      <c r="U137" s="76"/>
    </row>
    <row r="138" ht="7.5" customHeight="1">
      <c r="U138" s="76"/>
    </row>
    <row r="139" ht="7.5" customHeight="1">
      <c r="U139" s="76"/>
    </row>
    <row r="140" ht="7.5" customHeight="1">
      <c r="U140" s="76"/>
    </row>
    <row r="141" ht="7.5" customHeight="1">
      <c r="U141" s="76"/>
    </row>
    <row r="142" ht="7.5" customHeight="1">
      <c r="U142" s="76"/>
    </row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</sheetData>
  <sheetProtection/>
  <mergeCells count="115">
    <mergeCell ref="B1:U1"/>
    <mergeCell ref="B3:H4"/>
    <mergeCell ref="K3:K4"/>
    <mergeCell ref="O3:Q4"/>
    <mergeCell ref="U3:U5"/>
    <mergeCell ref="B6:F7"/>
    <mergeCell ref="G6:G7"/>
    <mergeCell ref="H6:H7"/>
    <mergeCell ref="O6:Q7"/>
    <mergeCell ref="U6:U7"/>
    <mergeCell ref="K7:K8"/>
    <mergeCell ref="B8:F9"/>
    <mergeCell ref="G8:G9"/>
    <mergeCell ref="H8:H9"/>
    <mergeCell ref="O9:Q10"/>
    <mergeCell ref="U9:U10"/>
    <mergeCell ref="B10:F11"/>
    <mergeCell ref="G10:G11"/>
    <mergeCell ref="H10:H11"/>
    <mergeCell ref="L13:Q14"/>
    <mergeCell ref="U13:U14"/>
    <mergeCell ref="O16:Q17"/>
    <mergeCell ref="U16:U20"/>
    <mergeCell ref="K18:K19"/>
    <mergeCell ref="O21:Q22"/>
    <mergeCell ref="U21:U22"/>
    <mergeCell ref="O24:Q25"/>
    <mergeCell ref="U24:U25"/>
    <mergeCell ref="K26:K27"/>
    <mergeCell ref="O27:Q28"/>
    <mergeCell ref="U27:U28"/>
    <mergeCell ref="O30:Q31"/>
    <mergeCell ref="U30:U31"/>
    <mergeCell ref="K33:K34"/>
    <mergeCell ref="O33:Q34"/>
    <mergeCell ref="U33:U34"/>
    <mergeCell ref="B34:B53"/>
    <mergeCell ref="E34:E53"/>
    <mergeCell ref="O36:Q37"/>
    <mergeCell ref="U36:U37"/>
    <mergeCell ref="O39:Q40"/>
    <mergeCell ref="U39:U40"/>
    <mergeCell ref="K40:K41"/>
    <mergeCell ref="O42:Q43"/>
    <mergeCell ref="U42:U43"/>
    <mergeCell ref="O45:Q46"/>
    <mergeCell ref="U45:U46"/>
    <mergeCell ref="K46:K47"/>
    <mergeCell ref="O48:Q49"/>
    <mergeCell ref="U48:U49"/>
    <mergeCell ref="P51:Q52"/>
    <mergeCell ref="U51:U52"/>
    <mergeCell ref="O54:Q55"/>
    <mergeCell ref="U54:U55"/>
    <mergeCell ref="K57:K58"/>
    <mergeCell ref="O57:Q58"/>
    <mergeCell ref="U57:U58"/>
    <mergeCell ref="O60:Q61"/>
    <mergeCell ref="U60:U61"/>
    <mergeCell ref="O63:Q64"/>
    <mergeCell ref="U63:U64"/>
    <mergeCell ref="K66:K67"/>
    <mergeCell ref="O66:Q67"/>
    <mergeCell ref="U66:U67"/>
    <mergeCell ref="O69:Q70"/>
    <mergeCell ref="U69:U70"/>
    <mergeCell ref="O72:Q73"/>
    <mergeCell ref="U72:U73"/>
    <mergeCell ref="L75:Q76"/>
    <mergeCell ref="U75:U76"/>
    <mergeCell ref="O78:Q79"/>
    <mergeCell ref="U78:U79"/>
    <mergeCell ref="K79:K80"/>
    <mergeCell ref="O81:Q82"/>
    <mergeCell ref="U81:U83"/>
    <mergeCell ref="K85:K86"/>
    <mergeCell ref="O85:Q86"/>
    <mergeCell ref="U85:U86"/>
    <mergeCell ref="O88:Q89"/>
    <mergeCell ref="U88:U89"/>
    <mergeCell ref="K91:K92"/>
    <mergeCell ref="O91:Q92"/>
    <mergeCell ref="U91:U92"/>
    <mergeCell ref="O94:Q95"/>
    <mergeCell ref="U94:U95"/>
    <mergeCell ref="B97:F98"/>
    <mergeCell ref="K97:K98"/>
    <mergeCell ref="O97:Q98"/>
    <mergeCell ref="U97:U98"/>
    <mergeCell ref="K101:K102"/>
    <mergeCell ref="O101:Q102"/>
    <mergeCell ref="U101:U102"/>
    <mergeCell ref="P104:Q105"/>
    <mergeCell ref="U104:U105"/>
    <mergeCell ref="B105:B112"/>
    <mergeCell ref="P107:Q108"/>
    <mergeCell ref="U107:U108"/>
    <mergeCell ref="P110:Q111"/>
    <mergeCell ref="U110:U111"/>
    <mergeCell ref="O113:Q114"/>
    <mergeCell ref="U113:U114"/>
    <mergeCell ref="K114:K115"/>
    <mergeCell ref="O116:Q117"/>
    <mergeCell ref="U116:U117"/>
    <mergeCell ref="K118:K119"/>
    <mergeCell ref="O119:Q120"/>
    <mergeCell ref="U119:U120"/>
    <mergeCell ref="K122:K123"/>
    <mergeCell ref="O122:Q123"/>
    <mergeCell ref="U122:U123"/>
    <mergeCell ref="O125:Q126"/>
    <mergeCell ref="U125:U126"/>
    <mergeCell ref="B128:F129"/>
    <mergeCell ref="O128:Q129"/>
    <mergeCell ref="U128:U1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85" zoomScaleSheetLayoutView="85" zoomScalePageLayoutView="0" workbookViewId="0" topLeftCell="A1">
      <selection activeCell="I4" sqref="I4"/>
    </sheetView>
  </sheetViews>
  <sheetFormatPr defaultColWidth="9.00390625" defaultRowHeight="13.5"/>
  <cols>
    <col min="1" max="7" width="11.125" style="0" customWidth="1"/>
  </cols>
  <sheetData>
    <row r="1" spans="1:7" ht="18.75">
      <c r="A1" s="119" t="s">
        <v>373</v>
      </c>
      <c r="B1" s="119"/>
      <c r="C1" s="119"/>
      <c r="D1" s="119"/>
      <c r="E1" s="119"/>
      <c r="F1" s="119"/>
      <c r="G1" s="119"/>
    </row>
    <row r="2" spans="1:7" ht="30" customHeight="1">
      <c r="A2" s="177" t="s">
        <v>374</v>
      </c>
      <c r="B2" s="177"/>
      <c r="C2" s="177"/>
      <c r="D2" s="177"/>
      <c r="E2" s="177"/>
      <c r="F2" s="177"/>
      <c r="G2" s="177"/>
    </row>
    <row r="3" spans="1:7" s="178" customFormat="1" ht="13.5">
      <c r="A3" s="34" t="s">
        <v>375</v>
      </c>
      <c r="B3" s="34" t="s">
        <v>376</v>
      </c>
      <c r="C3" s="34" t="s">
        <v>377</v>
      </c>
      <c r="D3" s="34" t="s">
        <v>378</v>
      </c>
      <c r="E3" s="34" t="s">
        <v>379</v>
      </c>
      <c r="F3" s="34" t="s">
        <v>380</v>
      </c>
      <c r="G3" s="34" t="s">
        <v>381</v>
      </c>
    </row>
    <row r="4" spans="1:7" s="178" customFormat="1" ht="18" customHeight="1">
      <c r="A4" s="179">
        <v>1</v>
      </c>
      <c r="B4" s="179">
        <v>0.01</v>
      </c>
      <c r="C4" s="179">
        <v>1E-05</v>
      </c>
      <c r="D4" s="179">
        <v>0.3937</v>
      </c>
      <c r="E4" s="179">
        <v>0.03281</v>
      </c>
      <c r="F4" s="179">
        <v>0.01094</v>
      </c>
      <c r="G4" s="180" t="s">
        <v>223</v>
      </c>
    </row>
    <row r="5" spans="1:7" s="178" customFormat="1" ht="18" customHeight="1">
      <c r="A5" s="179">
        <v>100</v>
      </c>
      <c r="B5" s="179">
        <v>1</v>
      </c>
      <c r="C5" s="179">
        <v>0.001</v>
      </c>
      <c r="D5" s="179">
        <v>39.37</v>
      </c>
      <c r="E5" s="179">
        <v>3.28083</v>
      </c>
      <c r="F5" s="179">
        <v>1.0936</v>
      </c>
      <c r="G5" s="179">
        <v>0.00062</v>
      </c>
    </row>
    <row r="6" spans="1:7" s="178" customFormat="1" ht="18" customHeight="1">
      <c r="A6" s="179">
        <v>100000</v>
      </c>
      <c r="B6" s="179">
        <v>1000</v>
      </c>
      <c r="C6" s="179">
        <v>1</v>
      </c>
      <c r="D6" s="180" t="s">
        <v>223</v>
      </c>
      <c r="E6" s="179">
        <v>3280.8</v>
      </c>
      <c r="F6" s="179">
        <v>1093.6</v>
      </c>
      <c r="G6" s="179">
        <v>0.62137</v>
      </c>
    </row>
    <row r="7" spans="1:7" s="178" customFormat="1" ht="18" customHeight="1">
      <c r="A7" s="179">
        <v>2.54</v>
      </c>
      <c r="B7" s="179">
        <v>0.0254</v>
      </c>
      <c r="C7" s="180" t="s">
        <v>223</v>
      </c>
      <c r="D7" s="179">
        <v>1</v>
      </c>
      <c r="E7" s="179">
        <v>0.08333</v>
      </c>
      <c r="F7" s="179">
        <v>0.02777</v>
      </c>
      <c r="G7" s="180" t="s">
        <v>223</v>
      </c>
    </row>
    <row r="8" spans="1:7" s="178" customFormat="1" ht="18" customHeight="1">
      <c r="A8" s="179">
        <v>30.48</v>
      </c>
      <c r="B8" s="179">
        <v>0.3048</v>
      </c>
      <c r="C8" s="180" t="s">
        <v>223</v>
      </c>
      <c r="D8" s="179">
        <v>12</v>
      </c>
      <c r="E8" s="179">
        <v>1</v>
      </c>
      <c r="F8" s="179">
        <v>0.33333</v>
      </c>
      <c r="G8" s="180" t="s">
        <v>223</v>
      </c>
    </row>
    <row r="9" spans="1:7" s="178" customFormat="1" ht="18" customHeight="1">
      <c r="A9" s="179">
        <v>91.44</v>
      </c>
      <c r="B9" s="179">
        <v>0.9144</v>
      </c>
      <c r="C9" s="180" t="s">
        <v>223</v>
      </c>
      <c r="D9" s="179">
        <v>36</v>
      </c>
      <c r="E9" s="179">
        <v>3</v>
      </c>
      <c r="F9" s="179">
        <v>1</v>
      </c>
      <c r="G9" s="180" t="s">
        <v>223</v>
      </c>
    </row>
    <row r="10" spans="1:7" s="178" customFormat="1" ht="18" customHeight="1">
      <c r="A10" s="179">
        <v>160934</v>
      </c>
      <c r="B10" s="179">
        <v>1609.3</v>
      </c>
      <c r="C10" s="179">
        <v>1.6093</v>
      </c>
      <c r="D10" s="179">
        <v>63360</v>
      </c>
      <c r="E10" s="179">
        <v>5280</v>
      </c>
      <c r="F10" s="179">
        <v>1760</v>
      </c>
      <c r="G10" s="179">
        <v>1</v>
      </c>
    </row>
    <row r="11" spans="1:7" ht="30" customHeight="1">
      <c r="A11" s="177" t="s">
        <v>382</v>
      </c>
      <c r="B11" s="177"/>
      <c r="C11" s="177"/>
      <c r="D11" s="177"/>
      <c r="E11" s="177"/>
      <c r="F11" s="177"/>
      <c r="G11" s="177"/>
    </row>
    <row r="12" spans="1:7" s="178" customFormat="1" ht="13.5">
      <c r="A12" s="34" t="s">
        <v>383</v>
      </c>
      <c r="B12" s="34" t="s">
        <v>384</v>
      </c>
      <c r="C12" s="34" t="s">
        <v>385</v>
      </c>
      <c r="D12" s="34" t="s">
        <v>386</v>
      </c>
      <c r="E12" s="34" t="s">
        <v>387</v>
      </c>
      <c r="F12" s="34" t="s">
        <v>388</v>
      </c>
      <c r="G12" s="34" t="s">
        <v>389</v>
      </c>
    </row>
    <row r="13" spans="1:7" s="178" customFormat="1" ht="18" customHeight="1">
      <c r="A13" s="179">
        <v>1</v>
      </c>
      <c r="B13" s="179">
        <v>0.01</v>
      </c>
      <c r="C13" s="179">
        <v>0.0001</v>
      </c>
      <c r="D13" s="179">
        <v>1E-06</v>
      </c>
      <c r="E13" s="179">
        <v>1.196</v>
      </c>
      <c r="F13" s="179">
        <v>0.000247</v>
      </c>
      <c r="G13" s="179">
        <v>0.3025</v>
      </c>
    </row>
    <row r="14" spans="1:7" s="178" customFormat="1" ht="18" customHeight="1">
      <c r="A14" s="179">
        <v>100</v>
      </c>
      <c r="B14" s="179">
        <v>1</v>
      </c>
      <c r="C14" s="179">
        <v>0.01</v>
      </c>
      <c r="D14" s="179">
        <v>0.0001</v>
      </c>
      <c r="E14" s="179">
        <v>119.6</v>
      </c>
      <c r="F14" s="179">
        <v>0.024711</v>
      </c>
      <c r="G14" s="179">
        <v>30.25</v>
      </c>
    </row>
    <row r="15" spans="1:7" s="178" customFormat="1" ht="18" customHeight="1">
      <c r="A15" s="179">
        <v>10000</v>
      </c>
      <c r="B15" s="179">
        <v>100</v>
      </c>
      <c r="C15" s="179">
        <v>1</v>
      </c>
      <c r="D15" s="179">
        <v>0.01</v>
      </c>
      <c r="E15" s="179">
        <v>11960</v>
      </c>
      <c r="F15" s="179">
        <v>2.4711</v>
      </c>
      <c r="G15" s="179">
        <v>3025</v>
      </c>
    </row>
    <row r="16" spans="1:7" s="178" customFormat="1" ht="18" customHeight="1">
      <c r="A16" s="179">
        <v>1000000</v>
      </c>
      <c r="B16" s="179">
        <v>10000</v>
      </c>
      <c r="C16" s="179">
        <v>100</v>
      </c>
      <c r="D16" s="179">
        <v>1</v>
      </c>
      <c r="E16" s="180" t="s">
        <v>223</v>
      </c>
      <c r="F16" s="179">
        <v>247.11</v>
      </c>
      <c r="G16" s="179">
        <v>302500</v>
      </c>
    </row>
    <row r="17" spans="1:7" s="178" customFormat="1" ht="18" customHeight="1">
      <c r="A17" s="179">
        <v>0.83613</v>
      </c>
      <c r="B17" s="179">
        <v>0.008361</v>
      </c>
      <c r="C17" s="179">
        <v>8.4E-05</v>
      </c>
      <c r="D17" s="180" t="s">
        <v>223</v>
      </c>
      <c r="E17" s="179">
        <v>1</v>
      </c>
      <c r="F17" s="180" t="s">
        <v>223</v>
      </c>
      <c r="G17" s="179">
        <v>0.25293</v>
      </c>
    </row>
    <row r="18" spans="1:7" s="178" customFormat="1" ht="18" customHeight="1">
      <c r="A18" s="179">
        <v>4046.8</v>
      </c>
      <c r="B18" s="179">
        <v>40.468</v>
      </c>
      <c r="C18" s="179">
        <v>0.40468</v>
      </c>
      <c r="D18" s="179">
        <v>0.004047</v>
      </c>
      <c r="E18" s="179">
        <v>4840</v>
      </c>
      <c r="F18" s="179">
        <v>1</v>
      </c>
      <c r="G18" s="180" t="s">
        <v>223</v>
      </c>
    </row>
    <row r="19" spans="1:7" s="178" customFormat="1" ht="18" customHeight="1">
      <c r="A19" s="179">
        <v>3.3058</v>
      </c>
      <c r="B19" s="179">
        <v>0.033058</v>
      </c>
      <c r="C19" s="179">
        <v>0.000331</v>
      </c>
      <c r="D19" s="179">
        <v>3E-06</v>
      </c>
      <c r="E19" s="179">
        <v>3.9537</v>
      </c>
      <c r="F19" s="180" t="s">
        <v>223</v>
      </c>
      <c r="G19" s="179">
        <v>1</v>
      </c>
    </row>
    <row r="20" spans="1:7" ht="30" customHeight="1">
      <c r="A20" s="177" t="s">
        <v>390</v>
      </c>
      <c r="B20" s="177"/>
      <c r="C20" s="177"/>
      <c r="D20" s="177"/>
      <c r="E20" s="177"/>
      <c r="F20" s="177"/>
      <c r="G20" s="177"/>
    </row>
    <row r="21" spans="1:7" s="178" customFormat="1" ht="13.5">
      <c r="A21" s="34" t="s">
        <v>391</v>
      </c>
      <c r="B21" s="34" t="s">
        <v>392</v>
      </c>
      <c r="C21" s="34" t="s">
        <v>393</v>
      </c>
      <c r="D21" s="34" t="s">
        <v>394</v>
      </c>
      <c r="E21" s="34" t="s">
        <v>395</v>
      </c>
      <c r="F21" s="34" t="s">
        <v>396</v>
      </c>
      <c r="G21" s="34" t="s">
        <v>397</v>
      </c>
    </row>
    <row r="22" spans="1:7" s="178" customFormat="1" ht="18" customHeight="1">
      <c r="A22" s="179">
        <v>1</v>
      </c>
      <c r="B22" s="179">
        <v>0.001</v>
      </c>
      <c r="C22" s="179">
        <v>1E-06</v>
      </c>
      <c r="D22" s="179">
        <v>3.5E-05</v>
      </c>
      <c r="E22" s="180" t="s">
        <v>223</v>
      </c>
      <c r="F22" s="180" t="s">
        <v>223</v>
      </c>
      <c r="G22" s="180" t="s">
        <v>223</v>
      </c>
    </row>
    <row r="23" spans="1:7" s="178" customFormat="1" ht="18" customHeight="1">
      <c r="A23" s="179">
        <v>1000</v>
      </c>
      <c r="B23" s="179">
        <v>1</v>
      </c>
      <c r="C23" s="179">
        <v>0.001</v>
      </c>
      <c r="D23" s="179">
        <v>0.03531</v>
      </c>
      <c r="E23" s="180" t="s">
        <v>223</v>
      </c>
      <c r="F23" s="179">
        <v>0.26417</v>
      </c>
      <c r="G23" s="179">
        <v>0.55435</v>
      </c>
    </row>
    <row r="24" spans="1:7" s="178" customFormat="1" ht="18" customHeight="1">
      <c r="A24" s="179">
        <v>1000000</v>
      </c>
      <c r="B24" s="179">
        <v>1000</v>
      </c>
      <c r="C24" s="179">
        <v>1</v>
      </c>
      <c r="D24" s="179">
        <v>35.315</v>
      </c>
      <c r="E24" s="179">
        <v>1.30795</v>
      </c>
      <c r="F24" s="179">
        <v>264.17</v>
      </c>
      <c r="G24" s="180" t="s">
        <v>223</v>
      </c>
    </row>
    <row r="25" spans="1:7" s="178" customFormat="1" ht="18" customHeight="1">
      <c r="A25" s="179">
        <v>28317</v>
      </c>
      <c r="B25" s="179">
        <v>28.317</v>
      </c>
      <c r="C25" s="179">
        <v>0.02831</v>
      </c>
      <c r="D25" s="179">
        <v>1</v>
      </c>
      <c r="E25" s="179">
        <v>0.03704</v>
      </c>
      <c r="F25" s="179">
        <v>7.4805</v>
      </c>
      <c r="G25" s="179">
        <v>15.698</v>
      </c>
    </row>
    <row r="26" spans="1:7" s="178" customFormat="1" ht="18" customHeight="1">
      <c r="A26" s="179">
        <v>764559.8</v>
      </c>
      <c r="B26" s="179">
        <v>764.53</v>
      </c>
      <c r="C26" s="179">
        <v>0.76453</v>
      </c>
      <c r="D26" s="179">
        <v>27</v>
      </c>
      <c r="E26" s="179">
        <v>1</v>
      </c>
      <c r="F26" s="179">
        <v>201.97</v>
      </c>
      <c r="G26" s="179">
        <v>423.83</v>
      </c>
    </row>
    <row r="27" spans="1:7" s="178" customFormat="1" ht="18" customHeight="1">
      <c r="A27" s="179">
        <v>3785.4</v>
      </c>
      <c r="B27" s="179">
        <v>3.7854</v>
      </c>
      <c r="C27" s="179">
        <v>0.00378</v>
      </c>
      <c r="D27" s="179">
        <v>0.13368</v>
      </c>
      <c r="E27" s="180" t="s">
        <v>223</v>
      </c>
      <c r="F27" s="179">
        <v>1</v>
      </c>
      <c r="G27" s="179">
        <v>2.0985</v>
      </c>
    </row>
    <row r="28" spans="1:7" s="178" customFormat="1" ht="18" customHeight="1">
      <c r="A28" s="179">
        <v>1803.9</v>
      </c>
      <c r="B28" s="179">
        <v>1.8039</v>
      </c>
      <c r="C28" s="180" t="s">
        <v>223</v>
      </c>
      <c r="D28" s="179">
        <v>0.063704</v>
      </c>
      <c r="E28" s="180" t="s">
        <v>223</v>
      </c>
      <c r="F28" s="179">
        <v>0.47654</v>
      </c>
      <c r="G28" s="179">
        <v>1</v>
      </c>
    </row>
    <row r="29" spans="1:7" ht="30" customHeight="1">
      <c r="A29" s="177" t="s">
        <v>398</v>
      </c>
      <c r="B29" s="177"/>
      <c r="C29" s="177"/>
      <c r="D29" s="177"/>
      <c r="E29" s="177"/>
      <c r="F29" s="177"/>
      <c r="G29" s="177"/>
    </row>
    <row r="30" spans="1:7" s="178" customFormat="1" ht="13.5">
      <c r="A30" s="34" t="s">
        <v>399</v>
      </c>
      <c r="B30" s="34" t="s">
        <v>400</v>
      </c>
      <c r="C30" s="34" t="s">
        <v>401</v>
      </c>
      <c r="D30" s="34" t="s">
        <v>402</v>
      </c>
      <c r="E30" s="34" t="s">
        <v>403</v>
      </c>
      <c r="F30" s="34" t="s">
        <v>404</v>
      </c>
      <c r="G30" s="34" t="s">
        <v>405</v>
      </c>
    </row>
    <row r="31" spans="1:7" s="178" customFormat="1" ht="18" customHeight="1">
      <c r="A31" s="179">
        <v>1</v>
      </c>
      <c r="B31" s="179">
        <v>0.001</v>
      </c>
      <c r="C31" s="180" t="s">
        <v>223</v>
      </c>
      <c r="D31" s="179">
        <v>0.03527</v>
      </c>
      <c r="E31" s="179">
        <v>0.0022</v>
      </c>
      <c r="F31" s="179">
        <v>0.00167</v>
      </c>
      <c r="G31" s="180" t="s">
        <v>223</v>
      </c>
    </row>
    <row r="32" spans="1:7" s="178" customFormat="1" ht="18" customHeight="1">
      <c r="A32" s="179">
        <v>1000</v>
      </c>
      <c r="B32" s="179">
        <v>1</v>
      </c>
      <c r="C32" s="179">
        <v>0.0001</v>
      </c>
      <c r="D32" s="179">
        <v>35.273</v>
      </c>
      <c r="E32" s="179">
        <v>2.2046</v>
      </c>
      <c r="F32" s="179">
        <v>1.6667</v>
      </c>
      <c r="G32" s="179">
        <v>0.26667</v>
      </c>
    </row>
    <row r="33" spans="1:7" s="178" customFormat="1" ht="18" customHeight="1">
      <c r="A33" s="179">
        <v>1000000</v>
      </c>
      <c r="B33" s="179">
        <v>1000</v>
      </c>
      <c r="C33" s="179">
        <v>1</v>
      </c>
      <c r="D33" s="180" t="s">
        <v>223</v>
      </c>
      <c r="E33" s="179">
        <v>2204.6</v>
      </c>
      <c r="F33" s="179">
        <v>1666.7</v>
      </c>
      <c r="G33" s="179">
        <v>266.67</v>
      </c>
    </row>
    <row r="34" spans="1:7" s="178" customFormat="1" ht="18" customHeight="1">
      <c r="A34" s="179">
        <v>28.35</v>
      </c>
      <c r="B34" s="179">
        <v>0.02835</v>
      </c>
      <c r="C34" s="180" t="s">
        <v>223</v>
      </c>
      <c r="D34" s="179">
        <v>1</v>
      </c>
      <c r="E34" s="179">
        <v>0.0625</v>
      </c>
      <c r="F34" s="179">
        <v>0.04725</v>
      </c>
      <c r="G34" s="180" t="s">
        <v>223</v>
      </c>
    </row>
    <row r="35" spans="1:7" s="178" customFormat="1" ht="18" customHeight="1">
      <c r="A35" s="179">
        <v>453.6</v>
      </c>
      <c r="B35" s="179">
        <v>0.4536</v>
      </c>
      <c r="C35" s="179">
        <v>0.000454</v>
      </c>
      <c r="D35" s="179">
        <v>16</v>
      </c>
      <c r="E35" s="179">
        <v>1</v>
      </c>
      <c r="F35" s="179">
        <v>0.75599</v>
      </c>
      <c r="G35" s="179">
        <v>0.12096</v>
      </c>
    </row>
    <row r="36" spans="1:7" s="178" customFormat="1" ht="18" customHeight="1">
      <c r="A36" s="179">
        <v>600</v>
      </c>
      <c r="B36" s="179">
        <v>0.6</v>
      </c>
      <c r="C36" s="179">
        <v>0.0006</v>
      </c>
      <c r="D36" s="179">
        <v>21.164</v>
      </c>
      <c r="E36" s="179">
        <v>1.3228</v>
      </c>
      <c r="F36" s="179">
        <v>1</v>
      </c>
      <c r="G36" s="179">
        <v>0.16</v>
      </c>
    </row>
    <row r="37" spans="1:7" s="178" customFormat="1" ht="18" customHeight="1">
      <c r="A37" s="179">
        <v>3750</v>
      </c>
      <c r="B37" s="179">
        <v>3.75</v>
      </c>
      <c r="C37" s="179">
        <v>0.00375</v>
      </c>
      <c r="D37" s="179">
        <v>132.28</v>
      </c>
      <c r="E37" s="179">
        <v>8.2672</v>
      </c>
      <c r="F37" s="179">
        <v>6.25</v>
      </c>
      <c r="G37" s="179">
        <v>1</v>
      </c>
    </row>
  </sheetData>
  <sheetProtection/>
  <mergeCells count="5">
    <mergeCell ref="A1:G1"/>
    <mergeCell ref="A2:G2"/>
    <mergeCell ref="A11:G11"/>
    <mergeCell ref="A20:G20"/>
    <mergeCell ref="A29:G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kng1162</dc:creator>
  <cp:keywords/>
  <dc:description/>
  <cp:lastModifiedBy>admin</cp:lastModifiedBy>
  <cp:lastPrinted>2013-05-29T08:02:10Z</cp:lastPrinted>
  <dcterms:created xsi:type="dcterms:W3CDTF">2007-03-05T05:06:58Z</dcterms:created>
  <dcterms:modified xsi:type="dcterms:W3CDTF">2013-05-29T08:02:31Z</dcterms:modified>
  <cp:category/>
  <cp:version/>
  <cp:contentType/>
  <cp:contentStatus/>
</cp:coreProperties>
</file>