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" windowWidth="9645" windowHeight="6450" activeTab="0"/>
  </bookViews>
  <sheets>
    <sheet name="（１）" sheetId="1" r:id="rId1"/>
    <sheet name="（２）" sheetId="2" r:id="rId2"/>
    <sheet name="（３）" sheetId="3" r:id="rId3"/>
    <sheet name="（４）" sheetId="4" r:id="rId4"/>
  </sheets>
  <definedNames>
    <definedName name="_xlnm.Print_Area" localSheetId="1">'（２）'!$A$1:$I$17</definedName>
    <definedName name="_xlnm.Print_Area" localSheetId="2">'（３）'!$A$1:$J$27</definedName>
  </definedNames>
  <calcPr fullCalcOnLoad="1"/>
</workbook>
</file>

<file path=xl/sharedStrings.xml><?xml version="1.0" encoding="utf-8"?>
<sst xmlns="http://schemas.openxmlformats.org/spreadsheetml/2006/main" count="142" uniqueCount="91">
  <si>
    <t>行政区内人口</t>
  </si>
  <si>
    <t>行政区世帯数</t>
  </si>
  <si>
    <t>給水人口</t>
  </si>
  <si>
    <t>給水栓数</t>
  </si>
  <si>
    <t>普及率(%)</t>
  </si>
  <si>
    <t>年　　度</t>
  </si>
  <si>
    <t>年間総配水量</t>
  </si>
  <si>
    <t>1日平均</t>
  </si>
  <si>
    <t>配水量</t>
  </si>
  <si>
    <t>(立方㍍)</t>
  </si>
  <si>
    <t>1人1日</t>
  </si>
  <si>
    <t>平均配水量</t>
  </si>
  <si>
    <t>うち基地を除く配水量</t>
  </si>
  <si>
    <t>平成13年</t>
  </si>
  <si>
    <t>平成14年</t>
  </si>
  <si>
    <t>平成15年</t>
  </si>
  <si>
    <t>平成16年</t>
  </si>
  <si>
    <t>平成17年</t>
  </si>
  <si>
    <t>有収率
(%)</t>
  </si>
  <si>
    <t>給水収益
(千円)</t>
  </si>
  <si>
    <t>年　度</t>
  </si>
  <si>
    <t>(㍑)</t>
  </si>
  <si>
    <t>給水量(立方㍍)</t>
  </si>
  <si>
    <t>年間給水栓</t>
  </si>
  <si>
    <t>料金(円)</t>
  </si>
  <si>
    <t>家事用</t>
  </si>
  <si>
    <t>営業用</t>
  </si>
  <si>
    <t>特殊営業</t>
  </si>
  <si>
    <t>団体用
(官公署用)</t>
  </si>
  <si>
    <t>臨時用</t>
  </si>
  <si>
    <t>その他
(石平地域)</t>
  </si>
  <si>
    <t>基地
(基地用)</t>
  </si>
  <si>
    <t>合　　計</t>
  </si>
  <si>
    <t>用　　途</t>
  </si>
  <si>
    <t>区　　分</t>
  </si>
  <si>
    <t>収益的収入及び支出</t>
  </si>
  <si>
    <t>単位：円</t>
  </si>
  <si>
    <t>総額(事業費用)</t>
  </si>
  <si>
    <t>営業収益</t>
  </si>
  <si>
    <t>営業外収益</t>
  </si>
  <si>
    <t>特別利益</t>
  </si>
  <si>
    <t>営業費用</t>
  </si>
  <si>
    <t>営業外費用</t>
  </si>
  <si>
    <t>特別損失</t>
  </si>
  <si>
    <t>当期純利益</t>
  </si>
  <si>
    <t>収入の部</t>
  </si>
  <si>
    <t>支出の部</t>
  </si>
  <si>
    <t>区　　　　分</t>
  </si>
  <si>
    <t>資本的収入及び支出</t>
  </si>
  <si>
    <t>総額</t>
  </si>
  <si>
    <t>企業債</t>
  </si>
  <si>
    <t>国庫補助金</t>
  </si>
  <si>
    <t>固定資産売却代金</t>
  </si>
  <si>
    <t>出資金</t>
  </si>
  <si>
    <t>他会計負担金</t>
  </si>
  <si>
    <t>建設改良費</t>
  </si>
  <si>
    <t>企業債償還金</t>
  </si>
  <si>
    <t>土地購入費</t>
  </si>
  <si>
    <t>国庫補助金返還金</t>
  </si>
  <si>
    <t>資料：各年度水道事業会計決算書</t>
  </si>
  <si>
    <t>資料：各年度水道事業会計決算書</t>
  </si>
  <si>
    <t>（１）水道の普及状況</t>
  </si>
  <si>
    <t>（３）用途別給水状況</t>
  </si>
  <si>
    <t>（４）水道事業決算の推移</t>
  </si>
  <si>
    <t>平13年</t>
  </si>
  <si>
    <t>平14年</t>
  </si>
  <si>
    <t>平15年</t>
  </si>
  <si>
    <t>平16年</t>
  </si>
  <si>
    <t>平17年</t>
  </si>
  <si>
    <t>（２）配水量及び有収率</t>
  </si>
  <si>
    <t>平成16年度</t>
  </si>
  <si>
    <t>平成17年度</t>
  </si>
  <si>
    <t>注）行政区内人口、世帯数、給水人口については、住民登録人口、外国人登録人口とする</t>
  </si>
  <si>
    <t>平成18年</t>
  </si>
  <si>
    <t>平成19年</t>
  </si>
  <si>
    <t>平成20年</t>
  </si>
  <si>
    <t>平成21年</t>
  </si>
  <si>
    <t>平成22年</t>
  </si>
  <si>
    <t>平成23年</t>
  </si>
  <si>
    <t>平18年</t>
  </si>
  <si>
    <t>平19年</t>
  </si>
  <si>
    <t>平20年</t>
  </si>
  <si>
    <t>平21年</t>
  </si>
  <si>
    <t>平22年</t>
  </si>
  <si>
    <t>平23年</t>
  </si>
  <si>
    <t>平成18年度</t>
  </si>
  <si>
    <t>平成19年度</t>
  </si>
  <si>
    <t>平成20年度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</si>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</sst>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40" fontId="3" fillId="0" borderId="10" xfId="48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38" fontId="3" fillId="0" borderId="16" xfId="48" applyFont="1" applyBorder="1" applyAlignment="1">
      <alignment vertical="center"/>
    </xf>
    <xf numFmtId="0" fontId="3" fillId="0" borderId="18" xfId="0" applyFont="1" applyBorder="1" applyAlignment="1">
      <alignment horizontal="distributed" vertical="center" shrinkToFit="1"/>
    </xf>
    <xf numFmtId="38" fontId="3" fillId="0" borderId="18" xfId="48" applyFont="1" applyBorder="1" applyAlignment="1">
      <alignment vertical="center"/>
    </xf>
    <xf numFmtId="0" fontId="3" fillId="33" borderId="10" xfId="0" applyFont="1" applyFill="1" applyBorder="1" applyAlignment="1">
      <alignment horizontal="distributed" vertical="center"/>
    </xf>
    <xf numFmtId="38" fontId="3" fillId="33" borderId="10" xfId="48" applyFont="1" applyFill="1" applyBorder="1" applyAlignment="1">
      <alignment vertical="center"/>
    </xf>
    <xf numFmtId="177" fontId="3" fillId="0" borderId="10" xfId="4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19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Normal="75" zoomScaleSheetLayoutView="100" zoomScalePageLayoutView="0" workbookViewId="0" topLeftCell="A1">
      <selection activeCell="H16" sqref="H16"/>
    </sheetView>
  </sheetViews>
  <sheetFormatPr defaultColWidth="9.00390625" defaultRowHeight="13.5"/>
  <cols>
    <col min="1" max="1" width="10.00390625" style="0" customWidth="1"/>
    <col min="2" max="6" width="12.50390625" style="0" customWidth="1"/>
  </cols>
  <sheetData>
    <row r="1" spans="1:6" ht="18.75">
      <c r="A1" s="36" t="s">
        <v>61</v>
      </c>
      <c r="B1" s="36"/>
      <c r="C1" s="36"/>
      <c r="D1" s="36"/>
      <c r="E1" s="36"/>
      <c r="F1" s="36"/>
    </row>
    <row r="2" spans="1:6" ht="13.5">
      <c r="A2" s="1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24.75" customHeight="1">
      <c r="A3" s="29" t="s">
        <v>13</v>
      </c>
      <c r="B3" s="6">
        <v>15935</v>
      </c>
      <c r="C3" s="6">
        <v>5395</v>
      </c>
      <c r="D3" s="6">
        <v>15934</v>
      </c>
      <c r="E3" s="6">
        <v>4675</v>
      </c>
      <c r="F3" s="7">
        <f>D3/B3*100</f>
        <v>99.99372450580483</v>
      </c>
    </row>
    <row r="4" spans="1:6" ht="24.75" customHeight="1">
      <c r="A4" s="29" t="s">
        <v>14</v>
      </c>
      <c r="B4" s="6">
        <v>16160</v>
      </c>
      <c r="C4" s="6">
        <v>5547</v>
      </c>
      <c r="D4" s="6">
        <v>16159</v>
      </c>
      <c r="E4" s="6">
        <v>4717</v>
      </c>
      <c r="F4" s="7">
        <f>D4/B4*100</f>
        <v>99.99381188118812</v>
      </c>
    </row>
    <row r="5" spans="1:6" ht="24.75" customHeight="1">
      <c r="A5" s="29" t="s">
        <v>15</v>
      </c>
      <c r="B5" s="6">
        <v>16298</v>
      </c>
      <c r="C5" s="6">
        <v>5657</v>
      </c>
      <c r="D5" s="6">
        <v>16297</v>
      </c>
      <c r="E5" s="6">
        <v>4760</v>
      </c>
      <c r="F5" s="7">
        <f>D5/B5*100</f>
        <v>99.9938642778255</v>
      </c>
    </row>
    <row r="6" spans="1:6" ht="24.75" customHeight="1">
      <c r="A6" s="29" t="s">
        <v>16</v>
      </c>
      <c r="B6" s="6">
        <v>16352</v>
      </c>
      <c r="C6" s="6">
        <v>5747</v>
      </c>
      <c r="D6" s="6">
        <v>16351</v>
      </c>
      <c r="E6" s="6">
        <v>4792</v>
      </c>
      <c r="F6" s="7">
        <f>D6/B6*100</f>
        <v>99.99388454011742</v>
      </c>
    </row>
    <row r="7" spans="1:6" ht="24.75" customHeight="1">
      <c r="A7" s="29" t="s">
        <v>17</v>
      </c>
      <c r="B7" s="6">
        <v>16386</v>
      </c>
      <c r="C7" s="6">
        <v>5811</v>
      </c>
      <c r="D7" s="6">
        <v>16386</v>
      </c>
      <c r="E7" s="6">
        <v>4821</v>
      </c>
      <c r="F7" s="7">
        <f>D7/B7*100</f>
        <v>100</v>
      </c>
    </row>
    <row r="8" spans="1:6" ht="24.75" customHeight="1">
      <c r="A8" s="29" t="s">
        <v>73</v>
      </c>
      <c r="B8" s="6">
        <v>16499</v>
      </c>
      <c r="C8" s="6">
        <v>5882</v>
      </c>
      <c r="D8" s="6">
        <v>16499</v>
      </c>
      <c r="E8" s="6">
        <v>4860</v>
      </c>
      <c r="F8" s="7">
        <f aca="true" t="shared" si="0" ref="F8:F13">D8/B8*100</f>
        <v>100</v>
      </c>
    </row>
    <row r="9" spans="1:6" ht="24.75" customHeight="1">
      <c r="A9" s="29" t="s">
        <v>74</v>
      </c>
      <c r="B9" s="6">
        <v>16444</v>
      </c>
      <c r="C9" s="6">
        <v>5936</v>
      </c>
      <c r="D9" s="6">
        <v>16444</v>
      </c>
      <c r="E9" s="6">
        <v>4871</v>
      </c>
      <c r="F9" s="7">
        <f t="shared" si="0"/>
        <v>100</v>
      </c>
    </row>
    <row r="10" spans="1:6" ht="24.75" customHeight="1">
      <c r="A10" s="29" t="s">
        <v>75</v>
      </c>
      <c r="B10" s="6">
        <v>16388</v>
      </c>
      <c r="C10" s="6">
        <v>5988</v>
      </c>
      <c r="D10" s="6">
        <v>16388</v>
      </c>
      <c r="E10" s="6">
        <v>4941</v>
      </c>
      <c r="F10" s="7">
        <f t="shared" si="0"/>
        <v>100</v>
      </c>
    </row>
    <row r="11" spans="1:6" ht="24.75" customHeight="1">
      <c r="A11" s="29" t="s">
        <v>76</v>
      </c>
      <c r="B11" s="6">
        <v>16344</v>
      </c>
      <c r="C11" s="6">
        <v>6074</v>
      </c>
      <c r="D11" s="6">
        <v>16344</v>
      </c>
      <c r="E11" s="6">
        <v>4966</v>
      </c>
      <c r="F11" s="7">
        <f t="shared" si="0"/>
        <v>100</v>
      </c>
    </row>
    <row r="12" spans="1:6" ht="24.75" customHeight="1">
      <c r="A12" s="29" t="s">
        <v>77</v>
      </c>
      <c r="B12" s="6">
        <v>16413</v>
      </c>
      <c r="C12" s="6">
        <v>6168</v>
      </c>
      <c r="D12" s="6">
        <v>16413</v>
      </c>
      <c r="E12" s="6">
        <v>4996</v>
      </c>
      <c r="F12" s="7">
        <f t="shared" si="0"/>
        <v>100</v>
      </c>
    </row>
    <row r="13" spans="1:6" ht="24.75" customHeight="1">
      <c r="A13" s="29" t="s">
        <v>78</v>
      </c>
      <c r="B13" s="6">
        <v>16513</v>
      </c>
      <c r="C13" s="6">
        <v>6295</v>
      </c>
      <c r="D13" s="6">
        <v>16513</v>
      </c>
      <c r="E13" s="6">
        <v>5051</v>
      </c>
      <c r="F13" s="7">
        <f t="shared" si="0"/>
        <v>100</v>
      </c>
    </row>
    <row r="14" spans="1:6" ht="13.5">
      <c r="A14" s="3"/>
      <c r="B14" s="3"/>
      <c r="C14" s="3"/>
      <c r="D14" s="3"/>
      <c r="E14" s="3"/>
      <c r="F14" s="28" t="s">
        <v>59</v>
      </c>
    </row>
    <row r="15" spans="1:6" ht="13.5">
      <c r="A15" s="34" t="s">
        <v>72</v>
      </c>
      <c r="B15" s="3"/>
      <c r="C15" s="3"/>
      <c r="D15" s="3"/>
      <c r="E15" s="3"/>
      <c r="F15" s="3"/>
    </row>
    <row r="16" spans="1:6" ht="13.5">
      <c r="A16" s="5"/>
      <c r="B16" s="3"/>
      <c r="C16" s="3"/>
      <c r="D16" s="3"/>
      <c r="E16" s="3"/>
      <c r="F16" s="3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Normal="75" zoomScaleSheetLayoutView="100" zoomScalePageLayoutView="0" workbookViewId="0" topLeftCell="A1">
      <selection activeCell="L11" sqref="L11"/>
    </sheetView>
  </sheetViews>
  <sheetFormatPr defaultColWidth="9.00390625" defaultRowHeight="13.5"/>
  <cols>
    <col min="1" max="1" width="8.125" style="0" customWidth="1"/>
    <col min="2" max="2" width="12.375" style="0" customWidth="1"/>
    <col min="3" max="3" width="7.50390625" style="0" customWidth="1"/>
    <col min="4" max="4" width="6.375" style="0" customWidth="1"/>
    <col min="5" max="5" width="12.50390625" style="0" customWidth="1"/>
    <col min="6" max="6" width="7.50390625" style="0" customWidth="1"/>
    <col min="7" max="7" width="6.375" style="0" customWidth="1"/>
    <col min="8" max="8" width="7.50390625" style="0" customWidth="1"/>
    <col min="9" max="9" width="10.625" style="0" customWidth="1"/>
  </cols>
  <sheetData>
    <row r="1" spans="1:9" ht="18.75">
      <c r="A1" s="42" t="s">
        <v>69</v>
      </c>
      <c r="B1" s="42"/>
      <c r="C1" s="42"/>
      <c r="D1" s="42"/>
      <c r="E1" s="42"/>
      <c r="F1" s="42"/>
      <c r="G1" s="42"/>
      <c r="H1" s="42"/>
      <c r="I1" s="42"/>
    </row>
    <row r="2" spans="1:9" ht="13.5" customHeight="1">
      <c r="A2" s="41" t="s">
        <v>20</v>
      </c>
      <c r="B2" s="43" t="s">
        <v>6</v>
      </c>
      <c r="C2" s="43"/>
      <c r="D2" s="44"/>
      <c r="E2" s="45" t="s">
        <v>12</v>
      </c>
      <c r="F2" s="43"/>
      <c r="G2" s="43"/>
      <c r="H2" s="37" t="s">
        <v>18</v>
      </c>
      <c r="I2" s="40" t="s">
        <v>19</v>
      </c>
    </row>
    <row r="3" spans="1:9" ht="13.5">
      <c r="A3" s="41"/>
      <c r="B3" s="8"/>
      <c r="C3" s="9" t="s">
        <v>7</v>
      </c>
      <c r="D3" s="9" t="s">
        <v>10</v>
      </c>
      <c r="E3" s="10"/>
      <c r="F3" s="9" t="s">
        <v>7</v>
      </c>
      <c r="G3" s="11" t="s">
        <v>10</v>
      </c>
      <c r="H3" s="38"/>
      <c r="I3" s="41"/>
    </row>
    <row r="4" spans="1:9" ht="13.5">
      <c r="A4" s="41"/>
      <c r="B4" s="8"/>
      <c r="C4" s="12" t="s">
        <v>8</v>
      </c>
      <c r="D4" s="12" t="s">
        <v>11</v>
      </c>
      <c r="E4" s="10"/>
      <c r="F4" s="12" t="s">
        <v>8</v>
      </c>
      <c r="G4" s="13" t="s">
        <v>11</v>
      </c>
      <c r="H4" s="38"/>
      <c r="I4" s="41"/>
    </row>
    <row r="5" spans="1:9" ht="13.5">
      <c r="A5" s="41"/>
      <c r="B5" s="14"/>
      <c r="C5" s="15" t="s">
        <v>9</v>
      </c>
      <c r="D5" s="15" t="s">
        <v>21</v>
      </c>
      <c r="E5" s="16"/>
      <c r="F5" s="15" t="s">
        <v>9</v>
      </c>
      <c r="G5" s="17" t="s">
        <v>21</v>
      </c>
      <c r="H5" s="39"/>
      <c r="I5" s="41"/>
    </row>
    <row r="6" spans="1:9" ht="24.75" customHeight="1">
      <c r="A6" s="18" t="s">
        <v>64</v>
      </c>
      <c r="B6" s="6">
        <v>2632340</v>
      </c>
      <c r="C6" s="6">
        <f>B6/365</f>
        <v>7211.890410958904</v>
      </c>
      <c r="D6" s="6">
        <f>C6/'（１）'!D3*1000</f>
        <v>452.61016762639036</v>
      </c>
      <c r="E6" s="6">
        <v>1794212</v>
      </c>
      <c r="F6" s="6">
        <f>E6/365</f>
        <v>4915.649315068493</v>
      </c>
      <c r="G6" s="6">
        <f>F6/'（１）'!D3*1000</f>
        <v>308.50064736214966</v>
      </c>
      <c r="H6" s="7">
        <v>91.97</v>
      </c>
      <c r="I6" s="6">
        <v>454028</v>
      </c>
    </row>
    <row r="7" spans="1:9" ht="24.75" customHeight="1">
      <c r="A7" s="18" t="s">
        <v>65</v>
      </c>
      <c r="B7" s="6">
        <v>2761871</v>
      </c>
      <c r="C7" s="6">
        <f>B7/365</f>
        <v>7566.769863013698</v>
      </c>
      <c r="D7" s="6">
        <f>C7/'（１）'!D4*1000</f>
        <v>468.2696864294634</v>
      </c>
      <c r="E7" s="6">
        <v>1769105</v>
      </c>
      <c r="F7" s="6">
        <f>E7/365</f>
        <v>4846.86301369863</v>
      </c>
      <c r="G7" s="6">
        <f>F7/'（１）'!D4*1000</f>
        <v>299.9482030879776</v>
      </c>
      <c r="H7" s="7">
        <v>91.88</v>
      </c>
      <c r="I7" s="6">
        <v>480198</v>
      </c>
    </row>
    <row r="8" spans="1:9" ht="24.75" customHeight="1">
      <c r="A8" s="18" t="s">
        <v>66</v>
      </c>
      <c r="B8" s="6">
        <v>2708287</v>
      </c>
      <c r="C8" s="6">
        <f>B8/365</f>
        <v>7419.964383561643</v>
      </c>
      <c r="D8" s="6">
        <f>C8/'（１）'!D5*1000</f>
        <v>455.29633574042117</v>
      </c>
      <c r="E8" s="6">
        <v>1800780</v>
      </c>
      <c r="F8" s="6">
        <f>E8/365</f>
        <v>4933.643835616438</v>
      </c>
      <c r="G8" s="6">
        <f>F8/'（１）'!D5*1000</f>
        <v>302.7332537041442</v>
      </c>
      <c r="H8" s="7">
        <v>93.89</v>
      </c>
      <c r="I8" s="6">
        <v>483192</v>
      </c>
    </row>
    <row r="9" spans="1:9" ht="24.75" customHeight="1">
      <c r="A9" s="18" t="s">
        <v>67</v>
      </c>
      <c r="B9" s="6">
        <v>2512512</v>
      </c>
      <c r="C9" s="6">
        <f>B9/365</f>
        <v>6883.594520547946</v>
      </c>
      <c r="D9" s="6">
        <f>C9/'（１）'!D6*1000</f>
        <v>420.98920680985543</v>
      </c>
      <c r="E9" s="6">
        <v>1737065</v>
      </c>
      <c r="F9" s="6">
        <f>E9/365</f>
        <v>4759.082191780822</v>
      </c>
      <c r="G9" s="6">
        <f>F9/'（１）'!D6*1000</f>
        <v>291.05756172593857</v>
      </c>
      <c r="H9" s="7">
        <v>94.83</v>
      </c>
      <c r="I9" s="6">
        <v>446549</v>
      </c>
    </row>
    <row r="10" spans="1:9" ht="24.75" customHeight="1">
      <c r="A10" s="18" t="s">
        <v>68</v>
      </c>
      <c r="B10" s="6">
        <v>2588349</v>
      </c>
      <c r="C10" s="6">
        <f>B10/365</f>
        <v>7091.367123287671</v>
      </c>
      <c r="D10" s="6">
        <f>C10/'（１）'!D7*1000</f>
        <v>432.76987204245523</v>
      </c>
      <c r="E10" s="6">
        <v>1789399</v>
      </c>
      <c r="F10" s="6">
        <f>E10/365</f>
        <v>4902.46301369863</v>
      </c>
      <c r="G10" s="6">
        <f>F10/'（１）'!D7*1000</f>
        <v>299.1860743133547</v>
      </c>
      <c r="H10" s="7">
        <v>95.35</v>
      </c>
      <c r="I10" s="6">
        <v>468394</v>
      </c>
    </row>
    <row r="11" spans="1:9" ht="24.75" customHeight="1">
      <c r="A11" s="18" t="s">
        <v>79</v>
      </c>
      <c r="B11" s="6">
        <v>2542934</v>
      </c>
      <c r="C11" s="6">
        <f aca="true" t="shared" si="0" ref="C11:C16">B11/365</f>
        <v>6966.942465753425</v>
      </c>
      <c r="D11" s="6">
        <f>C11/'（１）'!D8*1000</f>
        <v>422.2645291080323</v>
      </c>
      <c r="E11" s="6">
        <v>1960514</v>
      </c>
      <c r="F11" s="6">
        <f aca="true" t="shared" si="1" ref="F11:F16">E11/365</f>
        <v>5371.271232876712</v>
      </c>
      <c r="G11" s="6">
        <f>F11/'（１）'!D8*1000</f>
        <v>325.5513202543616</v>
      </c>
      <c r="H11" s="7">
        <v>95.54</v>
      </c>
      <c r="I11" s="6">
        <v>478128</v>
      </c>
    </row>
    <row r="12" spans="1:9" ht="24.75" customHeight="1">
      <c r="A12" s="18" t="s">
        <v>80</v>
      </c>
      <c r="B12" s="6">
        <v>2594848</v>
      </c>
      <c r="C12" s="6">
        <f t="shared" si="0"/>
        <v>7109.172602739726</v>
      </c>
      <c r="D12" s="6">
        <f>C12/'（１）'!D9*1000</f>
        <v>432.32623465943357</v>
      </c>
      <c r="E12" s="6">
        <v>1983821</v>
      </c>
      <c r="F12" s="6">
        <f t="shared" si="1"/>
        <v>5435.12602739726</v>
      </c>
      <c r="G12" s="6">
        <f>F12/'（１）'!D9*1000</f>
        <v>330.52335364858067</v>
      </c>
      <c r="H12" s="7">
        <v>95.39</v>
      </c>
      <c r="I12" s="6">
        <v>495591</v>
      </c>
    </row>
    <row r="13" spans="1:9" ht="24.75" customHeight="1">
      <c r="A13" s="18" t="s">
        <v>81</v>
      </c>
      <c r="B13" s="6">
        <v>2598378</v>
      </c>
      <c r="C13" s="6">
        <f t="shared" si="0"/>
        <v>7118.843835616439</v>
      </c>
      <c r="D13" s="6">
        <f>C13/'（１）'!D10*1000</f>
        <v>434.39369267857205</v>
      </c>
      <c r="E13" s="6">
        <v>1988341</v>
      </c>
      <c r="F13" s="6">
        <f t="shared" si="1"/>
        <v>5447.509589041096</v>
      </c>
      <c r="G13" s="6">
        <f>F13/'（１）'!D10*1000</f>
        <v>332.4084445350925</v>
      </c>
      <c r="H13" s="7">
        <v>94.47</v>
      </c>
      <c r="I13" s="6">
        <v>491191</v>
      </c>
    </row>
    <row r="14" spans="1:9" ht="24.75" customHeight="1">
      <c r="A14" s="18" t="s">
        <v>82</v>
      </c>
      <c r="B14" s="6">
        <v>2573534</v>
      </c>
      <c r="C14" s="6">
        <f t="shared" si="0"/>
        <v>7050.77808219178</v>
      </c>
      <c r="D14" s="6">
        <f>C14/'（１）'!D11*1000</f>
        <v>431.39856107389744</v>
      </c>
      <c r="E14" s="6">
        <v>1967376</v>
      </c>
      <c r="F14" s="6">
        <f t="shared" si="1"/>
        <v>5390.071232876712</v>
      </c>
      <c r="G14" s="6">
        <f>F14/'（１）'!D11*1000</f>
        <v>329.78898879568726</v>
      </c>
      <c r="H14" s="7">
        <v>95.37</v>
      </c>
      <c r="I14" s="6">
        <v>490721</v>
      </c>
    </row>
    <row r="15" spans="1:9" ht="24.75" customHeight="1">
      <c r="A15" s="18" t="s">
        <v>83</v>
      </c>
      <c r="B15" s="6">
        <v>2413548</v>
      </c>
      <c r="C15" s="6">
        <f t="shared" si="0"/>
        <v>6612.460273972602</v>
      </c>
      <c r="D15" s="6">
        <f>C15/'（１）'!D12*1000</f>
        <v>402.87944153857325</v>
      </c>
      <c r="E15" s="6">
        <v>1974554</v>
      </c>
      <c r="F15" s="6">
        <f t="shared" si="1"/>
        <v>5409.73698630137</v>
      </c>
      <c r="G15" s="6">
        <f>F15/'（１）'!D12*1000</f>
        <v>329.6007424786066</v>
      </c>
      <c r="H15" s="7">
        <v>95.22</v>
      </c>
      <c r="I15" s="6">
        <v>443276</v>
      </c>
    </row>
    <row r="16" spans="1:9" ht="24.75" customHeight="1">
      <c r="A16" s="18" t="s">
        <v>84</v>
      </c>
      <c r="B16" s="6">
        <v>2483231</v>
      </c>
      <c r="C16" s="6">
        <f t="shared" si="0"/>
        <v>6803.372602739726</v>
      </c>
      <c r="D16" s="6">
        <f>C16/'（１）'!D13*1000</f>
        <v>412.0010054344895</v>
      </c>
      <c r="E16" s="6">
        <v>2005592</v>
      </c>
      <c r="F16" s="6">
        <f t="shared" si="1"/>
        <v>5494.772602739726</v>
      </c>
      <c r="G16" s="6">
        <f>F16/'（１）'!D13*1000</f>
        <v>332.7543512832148</v>
      </c>
      <c r="H16" s="7">
        <v>94.7</v>
      </c>
      <c r="I16" s="6">
        <v>459554</v>
      </c>
    </row>
    <row r="17" spans="1:9" ht="13.5">
      <c r="A17" s="3"/>
      <c r="B17" s="3"/>
      <c r="C17" s="3"/>
      <c r="D17" s="3"/>
      <c r="E17" s="3"/>
      <c r="F17" s="3"/>
      <c r="G17" s="3"/>
      <c r="H17" s="3"/>
      <c r="I17" s="28" t="s">
        <v>60</v>
      </c>
    </row>
  </sheetData>
  <sheetProtection/>
  <mergeCells count="6">
    <mergeCell ref="H2:H5"/>
    <mergeCell ref="I2:I5"/>
    <mergeCell ref="A1:I1"/>
    <mergeCell ref="A2:A5"/>
    <mergeCell ref="B2:D2"/>
    <mergeCell ref="E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5" zoomScaleNormal="85" zoomScaleSheetLayoutView="85" zoomScalePageLayoutView="0" workbookViewId="0" topLeftCell="A1">
      <selection activeCell="K23" sqref="K23"/>
    </sheetView>
  </sheetViews>
  <sheetFormatPr defaultColWidth="9.00390625" defaultRowHeight="13.5"/>
  <cols>
    <col min="1" max="1" width="11.25390625" style="0" customWidth="1"/>
    <col min="2" max="2" width="15.00390625" style="0" customWidth="1"/>
    <col min="3" max="10" width="16.25390625" style="0" customWidth="1"/>
    <col min="11" max="13" width="15.25390625" style="0" customWidth="1"/>
  </cols>
  <sheetData>
    <row r="1" spans="1:13" ht="18.75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27"/>
      <c r="L1" s="27"/>
      <c r="M1" s="27"/>
    </row>
    <row r="2" spans="1:13" ht="13.5">
      <c r="A2" s="1" t="s">
        <v>33</v>
      </c>
      <c r="B2" s="1" t="s">
        <v>34</v>
      </c>
      <c r="C2" s="1" t="s">
        <v>16</v>
      </c>
      <c r="D2" s="1" t="s">
        <v>17</v>
      </c>
      <c r="E2" s="1" t="s">
        <v>73</v>
      </c>
      <c r="F2" s="1" t="s">
        <v>74</v>
      </c>
      <c r="G2" s="1" t="s">
        <v>75</v>
      </c>
      <c r="H2" s="1" t="s">
        <v>76</v>
      </c>
      <c r="I2" s="1" t="s">
        <v>77</v>
      </c>
      <c r="J2" s="1" t="s">
        <v>78</v>
      </c>
      <c r="K2" s="32"/>
      <c r="L2" s="30"/>
      <c r="M2" s="30"/>
    </row>
    <row r="3" spans="1:13" ht="15" customHeight="1">
      <c r="A3" s="46" t="s">
        <v>25</v>
      </c>
      <c r="B3" s="19" t="s">
        <v>23</v>
      </c>
      <c r="C3" s="6">
        <v>52138</v>
      </c>
      <c r="D3" s="6">
        <v>52562</v>
      </c>
      <c r="E3" s="6">
        <v>52667</v>
      </c>
      <c r="F3" s="6">
        <v>52973</v>
      </c>
      <c r="G3" s="6">
        <v>53688</v>
      </c>
      <c r="H3" s="6">
        <v>53881</v>
      </c>
      <c r="I3" s="6">
        <v>54197</v>
      </c>
      <c r="J3" s="6">
        <v>54794</v>
      </c>
      <c r="K3" s="33"/>
      <c r="L3" s="31"/>
      <c r="M3" s="31"/>
    </row>
    <row r="4" spans="1:13" ht="15" customHeight="1">
      <c r="A4" s="46"/>
      <c r="B4" s="19" t="s">
        <v>22</v>
      </c>
      <c r="C4" s="6">
        <v>1414409</v>
      </c>
      <c r="D4" s="6">
        <v>1439600</v>
      </c>
      <c r="E4" s="6">
        <v>1439907</v>
      </c>
      <c r="F4" s="6">
        <v>1455686</v>
      </c>
      <c r="G4" s="6">
        <v>1427287</v>
      </c>
      <c r="H4" s="6">
        <v>1433429</v>
      </c>
      <c r="I4" s="6">
        <v>1446530</v>
      </c>
      <c r="J4" s="6">
        <v>1442285</v>
      </c>
      <c r="K4" s="33"/>
      <c r="L4" s="31"/>
      <c r="M4" s="31"/>
    </row>
    <row r="5" spans="1:13" ht="15" customHeight="1">
      <c r="A5" s="46"/>
      <c r="B5" s="19" t="s">
        <v>24</v>
      </c>
      <c r="C5" s="6">
        <v>232503420</v>
      </c>
      <c r="D5" s="6">
        <v>237014830</v>
      </c>
      <c r="E5" s="6">
        <v>237277861</v>
      </c>
      <c r="F5" s="6">
        <v>240719149</v>
      </c>
      <c r="G5" s="6">
        <v>234828055</v>
      </c>
      <c r="H5" s="6">
        <v>235964347</v>
      </c>
      <c r="I5" s="6">
        <v>237044672</v>
      </c>
      <c r="J5" s="6">
        <v>237973481</v>
      </c>
      <c r="K5" s="33"/>
      <c r="L5" s="31"/>
      <c r="M5" s="31"/>
    </row>
    <row r="6" spans="1:13" ht="15" customHeight="1">
      <c r="A6" s="46" t="s">
        <v>26</v>
      </c>
      <c r="B6" s="19" t="s">
        <v>23</v>
      </c>
      <c r="C6" s="6">
        <v>3862</v>
      </c>
      <c r="D6" s="6">
        <v>3920</v>
      </c>
      <c r="E6" s="6">
        <v>4035</v>
      </c>
      <c r="F6" s="6">
        <v>3986</v>
      </c>
      <c r="G6" s="6">
        <v>4071</v>
      </c>
      <c r="H6" s="6">
        <v>4065</v>
      </c>
      <c r="I6" s="6">
        <v>4066</v>
      </c>
      <c r="J6" s="6">
        <v>4103</v>
      </c>
      <c r="K6" s="33"/>
      <c r="L6" s="31"/>
      <c r="M6" s="31"/>
    </row>
    <row r="7" spans="1:13" ht="15" customHeight="1">
      <c r="A7" s="46"/>
      <c r="B7" s="19" t="s">
        <v>22</v>
      </c>
      <c r="C7" s="6">
        <v>238183</v>
      </c>
      <c r="D7" s="6">
        <v>252532</v>
      </c>
      <c r="E7" s="6">
        <v>294313</v>
      </c>
      <c r="F7" s="6">
        <v>321532</v>
      </c>
      <c r="G7" s="6">
        <v>327566</v>
      </c>
      <c r="H7" s="6">
        <v>326645</v>
      </c>
      <c r="I7" s="6">
        <v>326650</v>
      </c>
      <c r="J7" s="6">
        <v>343895</v>
      </c>
      <c r="K7" s="33"/>
      <c r="L7" s="31"/>
      <c r="M7" s="31"/>
    </row>
    <row r="8" spans="1:13" ht="15" customHeight="1">
      <c r="A8" s="46"/>
      <c r="B8" s="19" t="s">
        <v>24</v>
      </c>
      <c r="C8" s="6">
        <v>51923275</v>
      </c>
      <c r="D8" s="6">
        <v>55092296</v>
      </c>
      <c r="E8" s="6">
        <v>65145363</v>
      </c>
      <c r="F8" s="6">
        <v>71856170</v>
      </c>
      <c r="G8" s="6">
        <v>73188120</v>
      </c>
      <c r="H8" s="6">
        <v>72866545</v>
      </c>
      <c r="I8" s="6">
        <v>72912032</v>
      </c>
      <c r="J8" s="6">
        <v>77125287</v>
      </c>
      <c r="K8" s="33"/>
      <c r="L8" s="31"/>
      <c r="M8" s="31"/>
    </row>
    <row r="9" spans="1:13" ht="15" customHeight="1">
      <c r="A9" s="46" t="s">
        <v>27</v>
      </c>
      <c r="B9" s="19" t="s">
        <v>23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31"/>
      <c r="L9" s="31"/>
      <c r="M9" s="31"/>
    </row>
    <row r="10" spans="1:13" ht="15" customHeight="1">
      <c r="A10" s="46"/>
      <c r="B10" s="19" t="s">
        <v>22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31"/>
      <c r="L10" s="31"/>
      <c r="M10" s="31"/>
    </row>
    <row r="11" spans="1:13" ht="15" customHeight="1">
      <c r="A11" s="46"/>
      <c r="B11" s="19" t="s">
        <v>24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31"/>
      <c r="L11" s="31"/>
      <c r="M11" s="31"/>
    </row>
    <row r="12" spans="1:13" ht="15" customHeight="1">
      <c r="A12" s="47" t="s">
        <v>28</v>
      </c>
      <c r="B12" s="19" t="s">
        <v>23</v>
      </c>
      <c r="C12" s="6">
        <v>1008</v>
      </c>
      <c r="D12" s="6">
        <v>1003</v>
      </c>
      <c r="E12" s="6">
        <v>1011</v>
      </c>
      <c r="F12" s="6">
        <v>1009</v>
      </c>
      <c r="G12" s="6">
        <v>1061</v>
      </c>
      <c r="H12" s="6">
        <v>1078</v>
      </c>
      <c r="I12" s="6">
        <v>1069</v>
      </c>
      <c r="J12" s="6">
        <v>1134</v>
      </c>
      <c r="K12" s="31"/>
      <c r="L12" s="31"/>
      <c r="M12" s="31"/>
    </row>
    <row r="13" spans="1:13" ht="15" customHeight="1">
      <c r="A13" s="46"/>
      <c r="B13" s="19" t="s">
        <v>22</v>
      </c>
      <c r="C13" s="6">
        <v>75285</v>
      </c>
      <c r="D13" s="6">
        <v>87800</v>
      </c>
      <c r="E13" s="6">
        <v>79847</v>
      </c>
      <c r="F13" s="6">
        <v>80530</v>
      </c>
      <c r="G13" s="6">
        <v>85552</v>
      </c>
      <c r="H13" s="6">
        <v>83317</v>
      </c>
      <c r="I13" s="6">
        <v>78977</v>
      </c>
      <c r="J13" s="6">
        <v>82419</v>
      </c>
      <c r="K13" s="31"/>
      <c r="L13" s="31"/>
      <c r="M13" s="31"/>
    </row>
    <row r="14" spans="1:13" ht="15" customHeight="1">
      <c r="A14" s="46"/>
      <c r="B14" s="19" t="s">
        <v>24</v>
      </c>
      <c r="C14" s="6">
        <v>17791242</v>
      </c>
      <c r="D14" s="6">
        <v>20883054</v>
      </c>
      <c r="E14" s="6">
        <v>19035534</v>
      </c>
      <c r="F14" s="6">
        <v>19276674</v>
      </c>
      <c r="G14" s="6">
        <v>20485968</v>
      </c>
      <c r="H14" s="6">
        <v>20141574</v>
      </c>
      <c r="I14" s="6">
        <v>19159170</v>
      </c>
      <c r="J14" s="6">
        <v>20010624</v>
      </c>
      <c r="K14" s="31"/>
      <c r="L14" s="31"/>
      <c r="M14" s="31"/>
    </row>
    <row r="15" spans="1:13" ht="15" customHeight="1">
      <c r="A15" s="46" t="s">
        <v>29</v>
      </c>
      <c r="B15" s="19" t="s">
        <v>23</v>
      </c>
      <c r="C15" s="6">
        <v>479</v>
      </c>
      <c r="D15" s="6">
        <v>358</v>
      </c>
      <c r="E15" s="6">
        <v>588</v>
      </c>
      <c r="F15" s="6">
        <v>467</v>
      </c>
      <c r="G15" s="6">
        <v>445</v>
      </c>
      <c r="H15" s="6">
        <v>570</v>
      </c>
      <c r="I15" s="6">
        <v>609</v>
      </c>
      <c r="J15" s="6">
        <v>565</v>
      </c>
      <c r="K15" s="31"/>
      <c r="L15" s="31"/>
      <c r="M15" s="31"/>
    </row>
    <row r="16" spans="1:13" ht="15" customHeight="1">
      <c r="A16" s="46"/>
      <c r="B16" s="19" t="s">
        <v>22</v>
      </c>
      <c r="C16" s="6">
        <v>9188</v>
      </c>
      <c r="D16" s="6">
        <v>9467</v>
      </c>
      <c r="E16" s="6">
        <v>8296</v>
      </c>
      <c r="F16" s="6">
        <v>6459</v>
      </c>
      <c r="G16" s="6">
        <v>4172</v>
      </c>
      <c r="H16" s="6">
        <v>4721</v>
      </c>
      <c r="I16" s="6">
        <v>6971</v>
      </c>
      <c r="J16" s="6">
        <v>5317</v>
      </c>
      <c r="K16" s="31"/>
      <c r="L16" s="31"/>
      <c r="M16" s="31"/>
    </row>
    <row r="17" spans="1:13" ht="15" customHeight="1">
      <c r="A17" s="46"/>
      <c r="B17" s="19" t="s">
        <v>24</v>
      </c>
      <c r="C17" s="6">
        <v>3858960</v>
      </c>
      <c r="D17" s="6">
        <v>3952378</v>
      </c>
      <c r="E17" s="6">
        <v>3484320</v>
      </c>
      <c r="F17" s="6">
        <v>2712780</v>
      </c>
      <c r="G17" s="6">
        <v>1752240</v>
      </c>
      <c r="H17" s="6">
        <v>1982820</v>
      </c>
      <c r="I17" s="6">
        <v>2927820</v>
      </c>
      <c r="J17" s="6">
        <v>2233140</v>
      </c>
      <c r="K17" s="31"/>
      <c r="L17" s="31"/>
      <c r="M17" s="31"/>
    </row>
    <row r="18" spans="1:13" ht="15" customHeight="1">
      <c r="A18" s="47" t="s">
        <v>30</v>
      </c>
      <c r="B18" s="19" t="s">
        <v>23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31"/>
      <c r="L18" s="31"/>
      <c r="M18" s="31"/>
    </row>
    <row r="19" spans="1:13" ht="15" customHeight="1">
      <c r="A19" s="46"/>
      <c r="B19" s="19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31"/>
      <c r="L19" s="31"/>
      <c r="M19" s="31"/>
    </row>
    <row r="20" spans="1:13" ht="15" customHeight="1">
      <c r="A20" s="46"/>
      <c r="B20" s="19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31"/>
      <c r="L20" s="31"/>
      <c r="M20" s="31"/>
    </row>
    <row r="21" spans="1:13" ht="15" customHeight="1">
      <c r="A21" s="47" t="s">
        <v>31</v>
      </c>
      <c r="B21" s="19" t="s">
        <v>23</v>
      </c>
      <c r="C21" s="6">
        <v>12</v>
      </c>
      <c r="D21" s="6">
        <v>12</v>
      </c>
      <c r="E21" s="6">
        <v>12</v>
      </c>
      <c r="F21" s="6">
        <v>12</v>
      </c>
      <c r="G21" s="6">
        <v>12</v>
      </c>
      <c r="H21" s="6">
        <v>12</v>
      </c>
      <c r="I21" s="6">
        <v>12</v>
      </c>
      <c r="J21" s="6">
        <v>12</v>
      </c>
      <c r="K21" s="31"/>
      <c r="L21" s="31"/>
      <c r="M21" s="31"/>
    </row>
    <row r="22" spans="1:13" ht="15" customHeight="1">
      <c r="A22" s="46"/>
      <c r="B22" s="19" t="s">
        <v>22</v>
      </c>
      <c r="C22" s="6">
        <v>645497</v>
      </c>
      <c r="D22" s="6">
        <v>678542</v>
      </c>
      <c r="E22" s="6">
        <v>582420</v>
      </c>
      <c r="F22" s="6">
        <v>611027</v>
      </c>
      <c r="G22" s="6">
        <v>610037</v>
      </c>
      <c r="H22" s="6">
        <v>606158</v>
      </c>
      <c r="I22" s="6">
        <v>438994</v>
      </c>
      <c r="J22" s="6">
        <v>477639</v>
      </c>
      <c r="K22" s="31"/>
      <c r="L22" s="31"/>
      <c r="M22" s="31"/>
    </row>
    <row r="23" spans="1:13" ht="15" customHeight="1" thickBot="1">
      <c r="A23" s="48"/>
      <c r="B23" s="22" t="s">
        <v>24</v>
      </c>
      <c r="C23" s="23">
        <v>186915890</v>
      </c>
      <c r="D23" s="23">
        <v>196497672</v>
      </c>
      <c r="E23" s="23">
        <v>168624654</v>
      </c>
      <c r="F23" s="23">
        <v>17924407</v>
      </c>
      <c r="G23" s="23">
        <v>176634310</v>
      </c>
      <c r="H23" s="23">
        <v>175518192</v>
      </c>
      <c r="I23" s="23">
        <v>127039503</v>
      </c>
      <c r="J23" s="23">
        <v>138248950</v>
      </c>
      <c r="K23" s="31"/>
      <c r="L23" s="31"/>
      <c r="M23" s="31"/>
    </row>
    <row r="24" spans="1:13" ht="15" customHeight="1" thickTop="1">
      <c r="A24" s="49" t="s">
        <v>32</v>
      </c>
      <c r="B24" s="20" t="s">
        <v>23</v>
      </c>
      <c r="C24" s="21">
        <f>SUM(C3,C6,C9,C12,C15,C18,C21)</f>
        <v>57499</v>
      </c>
      <c r="D24" s="21">
        <f aca="true" t="shared" si="0" ref="D24:J24">SUM(D3,D6,D9,D12,D15,D18,D21)</f>
        <v>57855</v>
      </c>
      <c r="E24" s="21">
        <f>SUM(E3,E6,E9,E12,E15,E18,E21)</f>
        <v>58313</v>
      </c>
      <c r="F24" s="21">
        <f t="shared" si="0"/>
        <v>58447</v>
      </c>
      <c r="G24" s="21">
        <f t="shared" si="0"/>
        <v>59277</v>
      </c>
      <c r="H24" s="21">
        <f t="shared" si="0"/>
        <v>59606</v>
      </c>
      <c r="I24" s="21">
        <f t="shared" si="0"/>
        <v>59953</v>
      </c>
      <c r="J24" s="21">
        <f t="shared" si="0"/>
        <v>60608</v>
      </c>
      <c r="K24" s="31"/>
      <c r="L24" s="31"/>
      <c r="M24" s="31"/>
    </row>
    <row r="25" spans="1:13" ht="15" customHeight="1">
      <c r="A25" s="46"/>
      <c r="B25" s="19" t="s">
        <v>22</v>
      </c>
      <c r="C25" s="21">
        <f aca="true" t="shared" si="1" ref="C25:J26">SUM(C4,C7,C10,C13,C16,C19,C22)</f>
        <v>2382562</v>
      </c>
      <c r="D25" s="21">
        <f t="shared" si="1"/>
        <v>2467941</v>
      </c>
      <c r="E25" s="21">
        <f t="shared" si="1"/>
        <v>2404783</v>
      </c>
      <c r="F25" s="21">
        <f t="shared" si="1"/>
        <v>2475234</v>
      </c>
      <c r="G25" s="21">
        <f t="shared" si="1"/>
        <v>2454614</v>
      </c>
      <c r="H25" s="21">
        <f t="shared" si="1"/>
        <v>2454270</v>
      </c>
      <c r="I25" s="21">
        <f t="shared" si="1"/>
        <v>2298122</v>
      </c>
      <c r="J25" s="21">
        <f t="shared" si="1"/>
        <v>2351555</v>
      </c>
      <c r="K25" s="31"/>
      <c r="L25" s="31"/>
      <c r="M25" s="31"/>
    </row>
    <row r="26" spans="1:13" ht="15" customHeight="1">
      <c r="A26" s="46"/>
      <c r="B26" s="19" t="s">
        <v>24</v>
      </c>
      <c r="C26" s="21">
        <f t="shared" si="1"/>
        <v>492992787</v>
      </c>
      <c r="D26" s="21">
        <f t="shared" si="1"/>
        <v>513440230</v>
      </c>
      <c r="E26" s="21">
        <f t="shared" si="1"/>
        <v>493567732</v>
      </c>
      <c r="F26" s="21">
        <f t="shared" si="1"/>
        <v>352489180</v>
      </c>
      <c r="G26" s="21">
        <f t="shared" si="1"/>
        <v>506888693</v>
      </c>
      <c r="H26" s="21">
        <f t="shared" si="1"/>
        <v>506473478</v>
      </c>
      <c r="I26" s="21">
        <f t="shared" si="1"/>
        <v>459083197</v>
      </c>
      <c r="J26" s="21">
        <f t="shared" si="1"/>
        <v>475591482</v>
      </c>
      <c r="K26" s="31"/>
      <c r="L26" s="31"/>
      <c r="M26" s="31"/>
    </row>
    <row r="27" spans="1:13" ht="13.5">
      <c r="A27" s="3"/>
      <c r="B27" s="3"/>
      <c r="C27" s="3"/>
      <c r="D27" s="3"/>
      <c r="E27" s="3"/>
      <c r="F27" s="3"/>
      <c r="G27" s="3"/>
      <c r="H27" s="3"/>
      <c r="I27" s="3"/>
      <c r="J27" s="28" t="s">
        <v>60</v>
      </c>
      <c r="K27" s="28"/>
      <c r="L27" s="28"/>
      <c r="M27" s="28"/>
    </row>
  </sheetData>
  <sheetProtection/>
  <mergeCells count="9">
    <mergeCell ref="A1:J1"/>
    <mergeCell ref="A15:A17"/>
    <mergeCell ref="A18:A20"/>
    <mergeCell ref="A21:A23"/>
    <mergeCell ref="A24:A26"/>
    <mergeCell ref="A3:A5"/>
    <mergeCell ref="A6:A8"/>
    <mergeCell ref="A9:A11"/>
    <mergeCell ref="A12:A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60" zoomScaleNormal="60" zoomScalePageLayoutView="0" workbookViewId="0" topLeftCell="A1">
      <selection activeCell="D13" sqref="D13"/>
    </sheetView>
  </sheetViews>
  <sheetFormatPr defaultColWidth="9.00390625" defaultRowHeight="13.5"/>
  <cols>
    <col min="1" max="1" width="3.75390625" style="0" customWidth="1"/>
    <col min="2" max="2" width="17.50390625" style="0" customWidth="1"/>
    <col min="3" max="10" width="16.875" style="0" customWidth="1"/>
  </cols>
  <sheetData>
    <row r="1" spans="1:10" ht="18.75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3.5">
      <c r="A2" s="35" t="s">
        <v>35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5" t="s">
        <v>36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46" t="s">
        <v>47</v>
      </c>
      <c r="B4" s="46"/>
      <c r="C4" s="1" t="s">
        <v>70</v>
      </c>
      <c r="D4" s="1" t="s">
        <v>71</v>
      </c>
      <c r="E4" s="1" t="s">
        <v>85</v>
      </c>
      <c r="F4" s="1" t="s">
        <v>86</v>
      </c>
      <c r="G4" s="1" t="s">
        <v>87</v>
      </c>
      <c r="H4" s="1" t="s">
        <v>88</v>
      </c>
      <c r="I4" s="1" t="s">
        <v>89</v>
      </c>
      <c r="J4" s="1" t="s">
        <v>90</v>
      </c>
    </row>
    <row r="5" spans="1:10" ht="27.75" customHeight="1">
      <c r="A5" s="50" t="s">
        <v>45</v>
      </c>
      <c r="B5" s="24" t="s">
        <v>37</v>
      </c>
      <c r="C5" s="25">
        <f aca="true" t="shared" si="0" ref="C5:J5">SUM(C6:C8)</f>
        <v>513506083</v>
      </c>
      <c r="D5" s="25">
        <f t="shared" si="0"/>
        <v>544851524</v>
      </c>
      <c r="E5" s="25">
        <f t="shared" si="0"/>
        <v>495005185</v>
      </c>
      <c r="F5" s="25">
        <f t="shared" si="0"/>
        <v>514355102</v>
      </c>
      <c r="G5" s="25">
        <f t="shared" si="0"/>
        <v>509350027</v>
      </c>
      <c r="H5" s="25">
        <f t="shared" si="0"/>
        <v>512250373</v>
      </c>
      <c r="I5" s="25">
        <f>SUM(I6:I8)</f>
        <v>462142961</v>
      </c>
      <c r="J5" s="25">
        <f t="shared" si="0"/>
        <v>475959423</v>
      </c>
    </row>
    <row r="6" spans="1:10" ht="27.75" customHeight="1">
      <c r="A6" s="50"/>
      <c r="B6" s="18" t="s">
        <v>38</v>
      </c>
      <c r="C6" s="6">
        <v>512630039</v>
      </c>
      <c r="D6" s="6">
        <v>534606453</v>
      </c>
      <c r="E6" s="6">
        <v>494180341</v>
      </c>
      <c r="F6" s="6">
        <v>513397859</v>
      </c>
      <c r="G6" s="6">
        <v>508538619</v>
      </c>
      <c r="H6" s="6">
        <v>509292944</v>
      </c>
      <c r="I6" s="6">
        <v>461097583</v>
      </c>
      <c r="J6" s="6">
        <v>474766369</v>
      </c>
    </row>
    <row r="7" spans="1:10" ht="27.75" customHeight="1">
      <c r="A7" s="50"/>
      <c r="B7" s="18" t="s">
        <v>39</v>
      </c>
      <c r="C7" s="6">
        <v>876044</v>
      </c>
      <c r="D7" s="6">
        <v>6228255</v>
      </c>
      <c r="E7" s="6">
        <v>824844</v>
      </c>
      <c r="F7" s="6">
        <v>769944</v>
      </c>
      <c r="G7" s="6">
        <v>811408</v>
      </c>
      <c r="H7" s="6">
        <v>2957429</v>
      </c>
      <c r="I7" s="6">
        <v>1045378</v>
      </c>
      <c r="J7" s="6">
        <v>1192064</v>
      </c>
    </row>
    <row r="8" spans="1:10" ht="27.75" customHeight="1">
      <c r="A8" s="50"/>
      <c r="B8" s="18" t="s">
        <v>40</v>
      </c>
      <c r="C8" s="6">
        <v>0</v>
      </c>
      <c r="D8" s="6">
        <v>4016816</v>
      </c>
      <c r="E8" s="6">
        <v>0</v>
      </c>
      <c r="F8" s="6">
        <v>187299</v>
      </c>
      <c r="G8" s="6">
        <v>0</v>
      </c>
      <c r="H8" s="6">
        <v>0</v>
      </c>
      <c r="I8" s="6">
        <v>0</v>
      </c>
      <c r="J8" s="6">
        <v>990</v>
      </c>
    </row>
    <row r="9" spans="1:10" ht="27.75" customHeight="1">
      <c r="A9" s="50" t="s">
        <v>46</v>
      </c>
      <c r="B9" s="24" t="s">
        <v>37</v>
      </c>
      <c r="C9" s="25">
        <f aca="true" t="shared" si="1" ref="C9:J9">SUM(C10:C12)</f>
        <v>476781370</v>
      </c>
      <c r="D9" s="25">
        <f t="shared" si="1"/>
        <v>480436381</v>
      </c>
      <c r="E9" s="25">
        <f t="shared" si="1"/>
        <v>466785097</v>
      </c>
      <c r="F9" s="25">
        <f t="shared" si="1"/>
        <v>501758875</v>
      </c>
      <c r="G9" s="25">
        <f t="shared" si="1"/>
        <v>500755096</v>
      </c>
      <c r="H9" s="25">
        <f t="shared" si="1"/>
        <v>496968506</v>
      </c>
      <c r="I9" s="25">
        <f t="shared" si="1"/>
        <v>459904229</v>
      </c>
      <c r="J9" s="25">
        <f t="shared" si="1"/>
        <v>470416562</v>
      </c>
    </row>
    <row r="10" spans="1:10" ht="27.75" customHeight="1">
      <c r="A10" s="50"/>
      <c r="B10" s="18" t="s">
        <v>41</v>
      </c>
      <c r="C10" s="6">
        <v>455590010</v>
      </c>
      <c r="D10" s="6">
        <v>461901521</v>
      </c>
      <c r="E10" s="6">
        <v>454433725</v>
      </c>
      <c r="F10" s="6">
        <v>495220623</v>
      </c>
      <c r="G10" s="6">
        <v>491492182</v>
      </c>
      <c r="H10" s="6">
        <v>489301572</v>
      </c>
      <c r="I10" s="6">
        <v>454657521</v>
      </c>
      <c r="J10" s="6">
        <v>465776111</v>
      </c>
    </row>
    <row r="11" spans="1:10" ht="27.75" customHeight="1">
      <c r="A11" s="50"/>
      <c r="B11" s="18" t="s">
        <v>42</v>
      </c>
      <c r="C11" s="6">
        <v>20986916</v>
      </c>
      <c r="D11" s="6">
        <v>17293876</v>
      </c>
      <c r="E11" s="6">
        <v>12294912</v>
      </c>
      <c r="F11" s="6">
        <v>6423542</v>
      </c>
      <c r="G11" s="6">
        <v>5979404</v>
      </c>
      <c r="H11" s="6">
        <v>5493915</v>
      </c>
      <c r="I11" s="6">
        <v>5105811</v>
      </c>
      <c r="J11" s="6">
        <v>4505551</v>
      </c>
    </row>
    <row r="12" spans="1:10" ht="27.75" customHeight="1">
      <c r="A12" s="50"/>
      <c r="B12" s="18" t="s">
        <v>43</v>
      </c>
      <c r="C12" s="6">
        <v>204444</v>
      </c>
      <c r="D12" s="6">
        <v>1240984</v>
      </c>
      <c r="E12" s="6">
        <v>56460</v>
      </c>
      <c r="F12" s="6">
        <v>114710</v>
      </c>
      <c r="G12" s="6">
        <v>3283510</v>
      </c>
      <c r="H12" s="6">
        <v>2173019</v>
      </c>
      <c r="I12" s="6">
        <v>140897</v>
      </c>
      <c r="J12" s="6">
        <v>134900</v>
      </c>
    </row>
    <row r="13" spans="1:10" ht="27.75" customHeight="1">
      <c r="A13" s="51" t="s">
        <v>44</v>
      </c>
      <c r="B13" s="51"/>
      <c r="C13" s="26">
        <f>C5-C9</f>
        <v>36724713</v>
      </c>
      <c r="D13" s="26">
        <f>D5-D9</f>
        <v>64415143</v>
      </c>
      <c r="E13" s="26">
        <f aca="true" t="shared" si="2" ref="E13:J13">E5-E9</f>
        <v>28220088</v>
      </c>
      <c r="F13" s="26">
        <f t="shared" si="2"/>
        <v>12596227</v>
      </c>
      <c r="G13" s="26">
        <f t="shared" si="2"/>
        <v>8594931</v>
      </c>
      <c r="H13" s="26">
        <f t="shared" si="2"/>
        <v>15281867</v>
      </c>
      <c r="I13" s="26">
        <f t="shared" si="2"/>
        <v>2238732</v>
      </c>
      <c r="J13" s="26">
        <f t="shared" si="2"/>
        <v>5542861</v>
      </c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0" ht="13.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.5">
      <c r="A16" s="35" t="s">
        <v>48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3.5">
      <c r="A17" s="35" t="s">
        <v>36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3.5">
      <c r="A18" s="46" t="s">
        <v>47</v>
      </c>
      <c r="B18" s="46"/>
      <c r="C18" s="1" t="s">
        <v>70</v>
      </c>
      <c r="D18" s="1" t="s">
        <v>71</v>
      </c>
      <c r="E18" s="1" t="s">
        <v>85</v>
      </c>
      <c r="F18" s="1" t="s">
        <v>86</v>
      </c>
      <c r="G18" s="1" t="s">
        <v>87</v>
      </c>
      <c r="H18" s="1" t="s">
        <v>88</v>
      </c>
      <c r="I18" s="1" t="s">
        <v>89</v>
      </c>
      <c r="J18" s="1" t="s">
        <v>90</v>
      </c>
    </row>
    <row r="19" spans="1:10" ht="27.75" customHeight="1">
      <c r="A19" s="50" t="s">
        <v>45</v>
      </c>
      <c r="B19" s="24" t="s">
        <v>49</v>
      </c>
      <c r="C19" s="25">
        <f aca="true" t="shared" si="3" ref="C19:J19">SUM(C20:C24)</f>
        <v>280880000</v>
      </c>
      <c r="D19" s="25">
        <f t="shared" si="3"/>
        <v>210590000</v>
      </c>
      <c r="E19" s="25">
        <f t="shared" si="3"/>
        <v>112757000</v>
      </c>
      <c r="F19" s="25">
        <f t="shared" si="3"/>
        <v>0</v>
      </c>
      <c r="G19" s="25">
        <f t="shared" si="3"/>
        <v>0</v>
      </c>
      <c r="H19" s="25">
        <f t="shared" si="3"/>
        <v>12400500</v>
      </c>
      <c r="I19" s="25">
        <f t="shared" si="3"/>
        <v>0</v>
      </c>
      <c r="J19" s="25">
        <f t="shared" si="3"/>
        <v>0</v>
      </c>
    </row>
    <row r="20" spans="1:10" ht="27.75" customHeight="1">
      <c r="A20" s="50"/>
      <c r="B20" s="18" t="s">
        <v>50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ht="27.75" customHeight="1">
      <c r="A21" s="50"/>
      <c r="B21" s="18" t="s">
        <v>51</v>
      </c>
      <c r="C21" s="6">
        <v>280880000</v>
      </c>
      <c r="D21" s="6">
        <v>210590000</v>
      </c>
      <c r="E21" s="6">
        <v>112757000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ht="27.75" customHeight="1">
      <c r="A22" s="50"/>
      <c r="B22" s="19" t="s">
        <v>52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ht="27.75" customHeight="1">
      <c r="A23" s="50"/>
      <c r="B23" s="18" t="s">
        <v>53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1:10" ht="27.75" customHeight="1">
      <c r="A24" s="50"/>
      <c r="B24" s="18" t="s">
        <v>54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12400500</v>
      </c>
      <c r="I24" s="6">
        <v>0</v>
      </c>
      <c r="J24" s="6">
        <v>0</v>
      </c>
    </row>
    <row r="25" spans="1:10" ht="27.75" customHeight="1">
      <c r="A25" s="50" t="s">
        <v>46</v>
      </c>
      <c r="B25" s="24" t="s">
        <v>49</v>
      </c>
      <c r="C25" s="25">
        <f aca="true" t="shared" si="4" ref="C25:J25">SUM(C26:C29)</f>
        <v>307774387</v>
      </c>
      <c r="D25" s="25">
        <f t="shared" si="4"/>
        <v>321646503</v>
      </c>
      <c r="E25" s="25">
        <f t="shared" si="4"/>
        <v>128978828</v>
      </c>
      <c r="F25" s="25">
        <f t="shared" si="4"/>
        <v>152520249</v>
      </c>
      <c r="G25" s="25">
        <f t="shared" si="4"/>
        <v>223944705</v>
      </c>
      <c r="H25" s="25">
        <f t="shared" si="4"/>
        <v>42426132</v>
      </c>
      <c r="I25" s="25">
        <f t="shared" si="4"/>
        <v>33989199</v>
      </c>
      <c r="J25" s="25">
        <f t="shared" si="4"/>
        <v>25178883</v>
      </c>
    </row>
    <row r="26" spans="1:10" ht="27.75" customHeight="1">
      <c r="A26" s="50"/>
      <c r="B26" s="18" t="s">
        <v>55</v>
      </c>
      <c r="C26" s="6">
        <v>302830195</v>
      </c>
      <c r="D26" s="6">
        <v>314736540</v>
      </c>
      <c r="E26" s="6">
        <v>119961126</v>
      </c>
      <c r="F26" s="6">
        <v>103620283</v>
      </c>
      <c r="G26" s="6">
        <v>214425195</v>
      </c>
      <c r="H26" s="6">
        <v>32427588</v>
      </c>
      <c r="I26" s="6">
        <v>23899200</v>
      </c>
      <c r="J26" s="6">
        <v>15414430</v>
      </c>
    </row>
    <row r="27" spans="1:10" ht="27.75" customHeight="1">
      <c r="A27" s="50"/>
      <c r="B27" s="18" t="s">
        <v>56</v>
      </c>
      <c r="C27" s="6">
        <v>4944192</v>
      </c>
      <c r="D27" s="6">
        <v>6909963</v>
      </c>
      <c r="E27" s="6">
        <v>9017702</v>
      </c>
      <c r="F27" s="6">
        <v>9068670</v>
      </c>
      <c r="G27" s="6">
        <v>9519510</v>
      </c>
      <c r="H27" s="6">
        <v>9998544</v>
      </c>
      <c r="I27" s="6">
        <v>10089999</v>
      </c>
      <c r="J27" s="6">
        <v>9764453</v>
      </c>
    </row>
    <row r="28" spans="1:10" ht="27.75" customHeight="1">
      <c r="A28" s="50"/>
      <c r="B28" s="19" t="s">
        <v>58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1:10" ht="27.75" customHeight="1">
      <c r="A29" s="50"/>
      <c r="B29" s="18" t="s">
        <v>57</v>
      </c>
      <c r="C29" s="6">
        <v>0</v>
      </c>
      <c r="D29" s="6">
        <v>0</v>
      </c>
      <c r="E29" s="6">
        <v>0</v>
      </c>
      <c r="F29" s="6">
        <v>39831296</v>
      </c>
      <c r="G29" s="6">
        <v>0</v>
      </c>
      <c r="H29" s="6">
        <v>0</v>
      </c>
      <c r="I29" s="6">
        <v>0</v>
      </c>
      <c r="J29" s="6">
        <v>0</v>
      </c>
    </row>
    <row r="30" spans="1:10" ht="13.5">
      <c r="A30" s="3"/>
      <c r="B30" s="3"/>
      <c r="C30" s="3"/>
      <c r="D30" s="3"/>
      <c r="E30" s="3"/>
      <c r="F30" s="3"/>
      <c r="G30" s="3"/>
      <c r="H30" s="3"/>
      <c r="I30" s="3"/>
      <c r="J30" s="28" t="s">
        <v>60</v>
      </c>
    </row>
  </sheetData>
  <sheetProtection/>
  <mergeCells count="8">
    <mergeCell ref="A1:J1"/>
    <mergeCell ref="A19:A24"/>
    <mergeCell ref="A25:A29"/>
    <mergeCell ref="A18:B18"/>
    <mergeCell ref="A13:B13"/>
    <mergeCell ref="A5:A8"/>
    <mergeCell ref="A9:A1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2013-05-29T07:03:05Z</cp:lastPrinted>
  <dcterms:created xsi:type="dcterms:W3CDTF">2006-12-06T00:19:52Z</dcterms:created>
  <dcterms:modified xsi:type="dcterms:W3CDTF">2013-05-29T07:52:46Z</dcterms:modified>
  <cp:category/>
  <cp:version/>
  <cp:contentType/>
  <cp:contentStatus/>
</cp:coreProperties>
</file>