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0" windowWidth="5700" windowHeight="4185" tabRatio="855" activeTab="0"/>
  </bookViews>
  <sheets>
    <sheet name="（１）" sheetId="1" r:id="rId1"/>
    <sheet name="（２）" sheetId="2" r:id="rId2"/>
    <sheet name="（３）" sheetId="3" r:id="rId3"/>
    <sheet name="（４）" sheetId="4" r:id="rId4"/>
    <sheet name="（５）" sheetId="5" r:id="rId5"/>
    <sheet name="（６）" sheetId="6" r:id="rId6"/>
    <sheet name="（７）" sheetId="7" r:id="rId7"/>
    <sheet name="（８）" sheetId="8" r:id="rId8"/>
    <sheet name="（９）" sheetId="9" r:id="rId9"/>
    <sheet name="（1０）" sheetId="10" r:id="rId10"/>
    <sheet name="（１１）" sheetId="11" r:id="rId11"/>
    <sheet name="（１２）" sheetId="12" r:id="rId12"/>
    <sheet name="（１３）" sheetId="13" r:id="rId13"/>
    <sheet name="（１４）" sheetId="14" r:id="rId14"/>
  </sheets>
  <definedNames>
    <definedName name="_xlnm.Print_Area" localSheetId="0">'（１）'!$A$1:$M$14</definedName>
    <definedName name="_xlnm.Print_Area" localSheetId="12">'（１３）'!$A$1:$J$13</definedName>
    <definedName name="_xlnm.Print_Area" localSheetId="8">'（９）'!$A$1:$Q$14</definedName>
  </definedNames>
  <calcPr fullCalcOnLoad="1"/>
</workbook>
</file>

<file path=xl/sharedStrings.xml><?xml version="1.0" encoding="utf-8"?>
<sst xmlns="http://schemas.openxmlformats.org/spreadsheetml/2006/main" count="1138" uniqueCount="371">
  <si>
    <t>園児数</t>
  </si>
  <si>
    <t>総数</t>
  </si>
  <si>
    <t>男</t>
  </si>
  <si>
    <t>女</t>
  </si>
  <si>
    <t>年少組　4歳児</t>
  </si>
  <si>
    <t>園児数</t>
  </si>
  <si>
    <t>教員数</t>
  </si>
  <si>
    <t>1組あたり</t>
  </si>
  <si>
    <t>教員1人</t>
  </si>
  <si>
    <t>当たり園児</t>
  </si>
  <si>
    <t>校舎面積</t>
  </si>
  <si>
    <t>校地面積</t>
  </si>
  <si>
    <t>各年５月１日現在</t>
  </si>
  <si>
    <t>資料：教育総務課</t>
  </si>
  <si>
    <t>職員数</t>
  </si>
  <si>
    <t>学級数</t>
  </si>
  <si>
    <t>児童数</t>
  </si>
  <si>
    <t>１学級あたり</t>
  </si>
  <si>
    <t>教員１人あたり</t>
  </si>
  <si>
    <t>特殊学級</t>
  </si>
  <si>
    <t>付属施設（㎡）</t>
  </si>
  <si>
    <t>体育館</t>
  </si>
  <si>
    <t>（㎡）</t>
  </si>
  <si>
    <t>（㎡）</t>
  </si>
  <si>
    <t>プール</t>
  </si>
  <si>
    <t>園　　児　　数</t>
  </si>
  <si>
    <t>年　　長　　組</t>
  </si>
  <si>
    <t>教　　員　　数</t>
  </si>
  <si>
    <t>児　　童　　数</t>
  </si>
  <si>
    <t>特　殊　学　級</t>
  </si>
  <si>
    <t>総　数</t>
  </si>
  <si>
    <t>組　数</t>
  </si>
  <si>
    <t>組　数</t>
  </si>
  <si>
    <t>生徒数</t>
  </si>
  <si>
    <t>生　　徒　　数</t>
  </si>
  <si>
    <t>１学年</t>
  </si>
  <si>
    <t>２学年</t>
  </si>
  <si>
    <t>３学年</t>
  </si>
  <si>
    <t>４学年</t>
  </si>
  <si>
    <t>５学年</t>
  </si>
  <si>
    <t>６学年</t>
  </si>
  <si>
    <t>平成18年</t>
  </si>
  <si>
    <t>平成15年</t>
  </si>
  <si>
    <t>平成16年</t>
  </si>
  <si>
    <t>平成17年</t>
  </si>
  <si>
    <t>各年5月1日現在</t>
  </si>
  <si>
    <t>区分</t>
  </si>
  <si>
    <t>総計</t>
  </si>
  <si>
    <t>計</t>
  </si>
  <si>
    <t>1学年</t>
  </si>
  <si>
    <t>2学年</t>
  </si>
  <si>
    <t>3学年</t>
  </si>
  <si>
    <t>4学年</t>
  </si>
  <si>
    <t>5学年</t>
  </si>
  <si>
    <t>6学年</t>
  </si>
  <si>
    <t>喜舎場</t>
  </si>
  <si>
    <t>仲順</t>
  </si>
  <si>
    <t>熱田</t>
  </si>
  <si>
    <t>和仁屋</t>
  </si>
  <si>
    <t>渡口</t>
  </si>
  <si>
    <t>島袋</t>
  </si>
  <si>
    <t>屋宜原</t>
  </si>
  <si>
    <t>瑞慶覧</t>
  </si>
  <si>
    <t>石平</t>
  </si>
  <si>
    <t>安谷屋</t>
  </si>
  <si>
    <t>荻道</t>
  </si>
  <si>
    <t>大城</t>
  </si>
  <si>
    <t>美崎</t>
  </si>
  <si>
    <t>合　計</t>
  </si>
  <si>
    <t>総　　　　　　　数</t>
  </si>
  <si>
    <t>区　　分</t>
  </si>
  <si>
    <t>合　　　計</t>
  </si>
  <si>
    <t>卒業者数</t>
  </si>
  <si>
    <t>高等学校等進学者</t>
  </si>
  <si>
    <t>就職者</t>
  </si>
  <si>
    <t>その他</t>
  </si>
  <si>
    <t>学級</t>
  </si>
  <si>
    <t>教員数</t>
  </si>
  <si>
    <t>生徒</t>
  </si>
  <si>
    <t>1学級</t>
  </si>
  <si>
    <t>あたり</t>
  </si>
  <si>
    <t>(人）</t>
  </si>
  <si>
    <t>償還中</t>
  </si>
  <si>
    <t>貸与中</t>
  </si>
  <si>
    <t>償還済</t>
  </si>
  <si>
    <t>人　員</t>
  </si>
  <si>
    <t>（１）北中城幼稚園施設及び教職員数</t>
  </si>
  <si>
    <t>（２）北中城小学校施設及び教職員数</t>
  </si>
  <si>
    <t>年　次</t>
  </si>
  <si>
    <t>平15年</t>
  </si>
  <si>
    <t>平16年</t>
  </si>
  <si>
    <t>平17年</t>
  </si>
  <si>
    <t>平18年</t>
  </si>
  <si>
    <t>区分</t>
  </si>
  <si>
    <t>各年度3月末現在</t>
  </si>
  <si>
    <t>年　度</t>
  </si>
  <si>
    <t>県営団地</t>
  </si>
  <si>
    <t>注）村外公立及び私立中学校も含む。</t>
  </si>
  <si>
    <t>（３）北中城小学校学年別学級数・児童数</t>
  </si>
  <si>
    <t>（４）島袋小学校施設及び教職員数</t>
  </si>
  <si>
    <t>（５）島袋小学校学年別学級数・児童数</t>
  </si>
  <si>
    <t>（６）北中城中学校施設及び教職員数</t>
  </si>
  <si>
    <t>（７）北中城中学校学年別学級数生徒数</t>
  </si>
  <si>
    <t>貸　出　人　員</t>
  </si>
  <si>
    <t>貸　　与　　総　　額</t>
  </si>
  <si>
    <t>普　通　預　金</t>
  </si>
  <si>
    <t>定　期　預　金</t>
  </si>
  <si>
    <t>卒　業　生</t>
  </si>
  <si>
    <t>在　学　生</t>
  </si>
  <si>
    <t>（１３）　育　英　会　状　況</t>
  </si>
  <si>
    <t>平成19年</t>
  </si>
  <si>
    <t>平成20年</t>
  </si>
  <si>
    <t>平成21年</t>
  </si>
  <si>
    <t>平成22年</t>
  </si>
  <si>
    <t>平成23年</t>
  </si>
  <si>
    <t>平成19年度</t>
  </si>
  <si>
    <t>平成20年度</t>
  </si>
  <si>
    <t>平成21年度</t>
  </si>
  <si>
    <t>平成22年度</t>
  </si>
  <si>
    <t>平成23年度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</si>
  <si>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</si>
  <si>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</si>
  <si>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</si>
  <si>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</si>
  <si>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</si>
  <si>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</si>
  <si>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</si>
  <si>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</si>
  <si>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</si>
  <si>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注）村立小学校以外に通う生徒も含む。</t>
  </si>
  <si>
    <t>平成24年5月1日現在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</si>
  <si>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</si>
  <si>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</si>
  <si>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</si>
  <si>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</si>
  <si>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</si>
  <si>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</si>
  <si>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</si>
  <si>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</si>
  <si>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指　定</t>
  </si>
  <si>
    <t>名　称</t>
  </si>
  <si>
    <t>所在地</t>
  </si>
  <si>
    <t>種　類</t>
  </si>
  <si>
    <t>指定年月日</t>
  </si>
  <si>
    <t>県</t>
  </si>
  <si>
    <t>三線（与那型）</t>
  </si>
  <si>
    <t>喜舎場</t>
  </si>
  <si>
    <t>有形：工芸</t>
  </si>
  <si>
    <t>村</t>
  </si>
  <si>
    <t>棒術</t>
  </si>
  <si>
    <t>無形：民俗</t>
  </si>
  <si>
    <t>獅子舞い</t>
  </si>
  <si>
    <t>喜舎場の龕屋</t>
  </si>
  <si>
    <t>有形：民俗</t>
  </si>
  <si>
    <t>喜舎場の石獅子</t>
  </si>
  <si>
    <t>喜舎場のウフカー</t>
  </si>
  <si>
    <t>記念物：史跡</t>
  </si>
  <si>
    <t>喜舎場公の墓</t>
  </si>
  <si>
    <t>王妃御墓</t>
  </si>
  <si>
    <t>喜屋武家住宅（旧比嘉家住宅）</t>
  </si>
  <si>
    <t>有形：建造物</t>
  </si>
  <si>
    <t>甲斐川原遺跡</t>
  </si>
  <si>
    <t>埋蔵文化財</t>
  </si>
  <si>
    <t>喜舎場御嶽</t>
  </si>
  <si>
    <t>喜舎場公之子孫上代之墓</t>
  </si>
  <si>
    <t>仲間根所</t>
  </si>
  <si>
    <t>喜舎場の殿</t>
  </si>
  <si>
    <t>デイゴ墓跡</t>
  </si>
  <si>
    <t>ニハル古墓</t>
  </si>
  <si>
    <t>喜舎場御嶽遺物散布地</t>
  </si>
  <si>
    <t>上原の石畳道（イーヌカーミチ）</t>
  </si>
  <si>
    <t>名称不詳の拝所（火の神）</t>
  </si>
  <si>
    <t>龕</t>
  </si>
  <si>
    <t>ナス御嶽</t>
  </si>
  <si>
    <t>仲順</t>
  </si>
  <si>
    <t>仲順大主の墓</t>
  </si>
  <si>
    <t>仲順根殿跡</t>
  </si>
  <si>
    <t>上門井戸（イージョーガー）</t>
  </si>
  <si>
    <t>仲順ビジュル</t>
  </si>
  <si>
    <t>仲順古墓群</t>
  </si>
  <si>
    <t>島袋への石畳道</t>
  </si>
  <si>
    <t>殿跡</t>
  </si>
  <si>
    <t>上中根所跡</t>
  </si>
  <si>
    <t>仲順原貝塚</t>
  </si>
  <si>
    <t>仲順原遺跡</t>
  </si>
  <si>
    <t>仲順原遺物散布地</t>
  </si>
  <si>
    <t>根殿の杜</t>
  </si>
  <si>
    <t>カーグヮー（井戸小）</t>
  </si>
  <si>
    <t>南島　フェーヌシマー</t>
  </si>
  <si>
    <t>熱田</t>
  </si>
  <si>
    <t>島根殿（お宮）</t>
  </si>
  <si>
    <t>熱田シー</t>
  </si>
  <si>
    <t>熱田マーシリー</t>
  </si>
  <si>
    <t>和仁屋御嶽（ワナカンサギ）</t>
  </si>
  <si>
    <t>山石敢當碑</t>
  </si>
  <si>
    <t>メーヌーカー（前の井戸）</t>
  </si>
  <si>
    <t>ニーヤーガー（根屋井戸）</t>
  </si>
  <si>
    <t>根屋（ニーヤー）</t>
  </si>
  <si>
    <t>根所（ニードゥクル）</t>
  </si>
  <si>
    <t>名称不詳のカー（松島ヌ前ヌカーグヮー）</t>
  </si>
  <si>
    <t>梵字の碑（アビラウンケン）</t>
  </si>
  <si>
    <t>コーヤー（龕屋）</t>
  </si>
  <si>
    <t>熱田の石獅子</t>
  </si>
  <si>
    <t>クイジビラの石畳道</t>
  </si>
  <si>
    <t>和仁屋御嶽の植生</t>
  </si>
  <si>
    <t>記念物：天然記念物</t>
  </si>
  <si>
    <t>ムラガー（名称不詳）</t>
  </si>
  <si>
    <t>和仁屋</t>
  </si>
  <si>
    <t>イーヌカー（和仁屋ガー）</t>
  </si>
  <si>
    <t>梵字の碑（カンマン）</t>
  </si>
  <si>
    <t>イチバルノ殿</t>
  </si>
  <si>
    <t>協同製糖工場跡</t>
  </si>
  <si>
    <t>ガンヤー跡</t>
  </si>
  <si>
    <t>渡口のテラ</t>
  </si>
  <si>
    <t>渡口</t>
  </si>
  <si>
    <t>渡口の印部土手石（ハル石）</t>
  </si>
  <si>
    <t>渡口の梵字の碑（アビラウンケン）</t>
  </si>
  <si>
    <t>渡口洞穴遺跡</t>
  </si>
  <si>
    <t>渡口の殿</t>
  </si>
  <si>
    <t>クミシ嶽</t>
  </si>
  <si>
    <t>和仁屋間の馬場跡（ンマイー）</t>
  </si>
  <si>
    <t>宮城御嶽（ナーグスクウタキ）</t>
  </si>
  <si>
    <t>宮城之殿（ナーグスクヌトゥン）</t>
  </si>
  <si>
    <t>前田原Ａ遺跡</t>
  </si>
  <si>
    <t>前田原Ｂ遺跡</t>
  </si>
  <si>
    <t>上の御嶽（和仁屋御願）</t>
  </si>
  <si>
    <t>ムラガー（名称なし）</t>
  </si>
  <si>
    <t>ヒルギ群</t>
  </si>
  <si>
    <t>赤木名節</t>
  </si>
  <si>
    <t>島袋</t>
  </si>
  <si>
    <t>棒総巻</t>
  </si>
  <si>
    <t>沖縄伝統音楽湛水流</t>
  </si>
  <si>
    <t>ヌンドゥンチ（ノロ殿内）</t>
  </si>
  <si>
    <t>島袋トゥン火の神</t>
  </si>
  <si>
    <t>文字不明碑/泰山石敢當碑</t>
  </si>
  <si>
    <t>諸尊諸経供養碑</t>
  </si>
  <si>
    <t>梵字の碑（ウン）</t>
  </si>
  <si>
    <t>梵字の碑（ボロン）</t>
  </si>
  <si>
    <t>九年堂の御嶽</t>
  </si>
  <si>
    <t>マーカーの御嶽</t>
  </si>
  <si>
    <t>馬場跡</t>
  </si>
  <si>
    <t>島袋グスク</t>
  </si>
  <si>
    <t>按司墓</t>
  </si>
  <si>
    <t>屋宜原</t>
  </si>
  <si>
    <t>印部土手石（ハル石）「ア　きしやはこし原」</t>
  </si>
  <si>
    <t>有形：歴史資料</t>
  </si>
  <si>
    <t>印部土手石（ハル石）「□　きしやはこし原」　</t>
  </si>
  <si>
    <t>瑞慶覧</t>
  </si>
  <si>
    <t>ナークガー跡（宮古川）</t>
  </si>
  <si>
    <t>シリンカーラ橋</t>
  </si>
  <si>
    <t>御神山のガマ</t>
  </si>
  <si>
    <t>名幸のガマ</t>
  </si>
  <si>
    <t>瑞慶覧馬場跡</t>
  </si>
  <si>
    <t>中城若松の墓</t>
  </si>
  <si>
    <t>安谷屋</t>
  </si>
  <si>
    <t>根所の火の神</t>
  </si>
  <si>
    <t>イチマシビラの石畳道</t>
  </si>
  <si>
    <t>安谷屋グスク</t>
  </si>
  <si>
    <t>辺戸大主の墓</t>
  </si>
  <si>
    <t>安谷屋王妃の墓</t>
  </si>
  <si>
    <t>アカイ玉御墓</t>
  </si>
  <si>
    <t>宝森古墓</t>
  </si>
  <si>
    <t>寺小山</t>
  </si>
  <si>
    <t>入混み墓/入混み墓周辺古墓群</t>
  </si>
  <si>
    <t>安谷屋ノロ殿内（アガリヌンドゥンチ）</t>
  </si>
  <si>
    <t>安谷屋橋跡</t>
  </si>
  <si>
    <t>若松公園内亀甲墓群</t>
  </si>
  <si>
    <t>中城若松の屋敷及び火の神の祠</t>
  </si>
  <si>
    <t>安里原の石畳道跡</t>
  </si>
  <si>
    <t>後原ヒージャーガー</t>
  </si>
  <si>
    <t>下の御嶽</t>
  </si>
  <si>
    <t>ノロ火の神</t>
  </si>
  <si>
    <t>上の御嶽</t>
  </si>
  <si>
    <t>安谷屋城之殿</t>
  </si>
  <si>
    <t>シーサーヤー跡</t>
  </si>
  <si>
    <t>ナーカ（仲）根所</t>
  </si>
  <si>
    <t>国</t>
  </si>
  <si>
    <t>荻堂貝塚</t>
  </si>
  <si>
    <t>荻道</t>
  </si>
  <si>
    <t>荻道遺跡</t>
  </si>
  <si>
    <t>荻堂貝塚周辺古墓群</t>
  </si>
  <si>
    <t>御神屋（ウカミヤー）</t>
  </si>
  <si>
    <t>荻道ヒージャーガー</t>
  </si>
  <si>
    <t>カミグービラの石畳道</t>
  </si>
  <si>
    <t>印部土手石</t>
  </si>
  <si>
    <t>梵字の碑（シロキエン）</t>
  </si>
  <si>
    <t>仲元根所</t>
  </si>
  <si>
    <t>石垣</t>
  </si>
  <si>
    <t>記念物：名勝</t>
  </si>
  <si>
    <t>旗スガシ・兄弟棒</t>
  </si>
  <si>
    <t>荻道・大城</t>
  </si>
  <si>
    <t>中城城跡</t>
  </si>
  <si>
    <t>中城村～　　　　　　　北中城村</t>
  </si>
  <si>
    <t>中村家住宅</t>
  </si>
  <si>
    <t>大城</t>
  </si>
  <si>
    <t>重要文化財：建造物</t>
  </si>
  <si>
    <t>大城のイリヌカー</t>
  </si>
  <si>
    <t>大城御嶽</t>
  </si>
  <si>
    <t>大城グスク</t>
  </si>
  <si>
    <t>メーヌモーの古墓群（銭墓）</t>
  </si>
  <si>
    <t>伊寿留按司の墓</t>
  </si>
  <si>
    <t>ミーグスクの御嶽（の火の神）</t>
  </si>
  <si>
    <t>久知屋根所</t>
  </si>
  <si>
    <t>喜友名根所</t>
  </si>
  <si>
    <t>ヌンドゥンチ跡</t>
  </si>
  <si>
    <t>ウカンジャーモーの拝所</t>
  </si>
  <si>
    <t>大城遺跡</t>
  </si>
  <si>
    <t>ヒージャーモークムイ（溜池）跡</t>
  </si>
  <si>
    <t>ボンボローイシ跡</t>
  </si>
  <si>
    <t>ヒニグスク</t>
  </si>
  <si>
    <t>イラブーガー</t>
  </si>
  <si>
    <t>イーヌカー</t>
  </si>
  <si>
    <t>カーグワー</t>
  </si>
  <si>
    <t>サラガー（サーラガー）</t>
  </si>
  <si>
    <t>ビンダガー</t>
  </si>
  <si>
    <t>ウフカー（ンブガー）</t>
  </si>
  <si>
    <t>ウマチーモー</t>
  </si>
  <si>
    <t>アガリユーヌウトゥシドゥクルＡ</t>
  </si>
  <si>
    <t>ウブガー（ンブガー）</t>
  </si>
  <si>
    <t>アガリユーヌウトゥシ</t>
  </si>
  <si>
    <t>イチバルガー</t>
  </si>
  <si>
    <t>ンブガー（ウブガー、シチャヌカー）</t>
  </si>
  <si>
    <t>エーガー</t>
  </si>
  <si>
    <t>スウカラーガー</t>
  </si>
  <si>
    <t>ンブガー（ウブガー）</t>
  </si>
  <si>
    <t>シチャンターガー</t>
  </si>
  <si>
    <t>タンパラガー</t>
  </si>
  <si>
    <t>シルモーガー</t>
  </si>
  <si>
    <t>アレーラーガー</t>
  </si>
  <si>
    <t>スクヌカー（ガマヌハルガー）</t>
  </si>
  <si>
    <t>マチガー</t>
  </si>
  <si>
    <t>トゥムンジャガー</t>
  </si>
  <si>
    <t>ジュリガマー</t>
  </si>
  <si>
    <t>トーガマー</t>
  </si>
  <si>
    <t>―</t>
  </si>
  <si>
    <t>メーヌカー</t>
  </si>
  <si>
    <t>ソージガー</t>
  </si>
  <si>
    <t>クガニジガー</t>
  </si>
  <si>
    <t>チブガー</t>
  </si>
  <si>
    <t>ミートゥーカー</t>
  </si>
  <si>
    <t>クルマウカー</t>
  </si>
  <si>
    <t>サカンケーグーフ</t>
  </si>
  <si>
    <t>クサイヌカー</t>
  </si>
  <si>
    <t>ウフカー</t>
  </si>
  <si>
    <t>タカヒージャー（ウフヒージャー）</t>
  </si>
  <si>
    <t>タチガー</t>
  </si>
  <si>
    <t>イリンカー</t>
  </si>
  <si>
    <t>インナーイーモー</t>
  </si>
  <si>
    <t>ミーグスク</t>
  </si>
  <si>
    <t>メーチュンナー（前喜友名）</t>
  </si>
  <si>
    <t>アガリカー</t>
  </si>
  <si>
    <t>アガリヌカー</t>
  </si>
  <si>
    <t>アサトゥガー</t>
  </si>
  <si>
    <t>（14）村内の文化財</t>
  </si>
  <si>
    <t>平19年</t>
  </si>
  <si>
    <t>平20年</t>
  </si>
  <si>
    <t>平21年</t>
  </si>
  <si>
    <t>平22年</t>
  </si>
  <si>
    <t>平23年</t>
  </si>
  <si>
    <t>資料：北中城中学校</t>
  </si>
  <si>
    <t>資料：北中城高校</t>
  </si>
  <si>
    <t>※教員数に校長、教頭、教諭、ALT、養護教諭、非常勤講師含む</t>
  </si>
  <si>
    <t>※職員数に事務長、事務、用務、司書、実習助手含む</t>
  </si>
  <si>
    <t>平成18年</t>
  </si>
  <si>
    <t>生涯学習課</t>
  </si>
  <si>
    <t>平成24年5月現在</t>
  </si>
  <si>
    <t>（8）北中城高等学校の職員数及び生徒数</t>
  </si>
  <si>
    <t>（10）行政区別でみる小学校に通う村内児童数</t>
  </si>
  <si>
    <t>（9）北中城高校学年別学級数・生徒数</t>
  </si>
  <si>
    <t>（11）行政区別でみる中学校に通う村内生徒数</t>
  </si>
  <si>
    <t>（１２）中学校卒業後の進路状況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</si>
</sst>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ashDot"/>
      <bottom style="thin"/>
    </border>
    <border>
      <left style="thin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8" fontId="3" fillId="0" borderId="10" xfId="49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76" fontId="3" fillId="0" borderId="10" xfId="49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38" fontId="3" fillId="0" borderId="14" xfId="49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38" fontId="3" fillId="0" borderId="16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4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shrinkToFit="1"/>
    </xf>
    <xf numFmtId="38" fontId="3" fillId="33" borderId="10" xfId="49" applyFont="1" applyFill="1" applyBorder="1" applyAlignment="1">
      <alignment vertical="center"/>
    </xf>
    <xf numFmtId="38" fontId="3" fillId="33" borderId="18" xfId="49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38" fontId="3" fillId="0" borderId="14" xfId="49" applyFont="1" applyFill="1" applyBorder="1" applyAlignment="1">
      <alignment vertical="center"/>
    </xf>
    <xf numFmtId="38" fontId="3" fillId="33" borderId="19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38" fontId="3" fillId="0" borderId="13" xfId="49" applyFont="1" applyBorder="1" applyAlignment="1">
      <alignment vertical="center"/>
    </xf>
    <xf numFmtId="0" fontId="3" fillId="0" borderId="25" xfId="0" applyFont="1" applyBorder="1" applyAlignment="1">
      <alignment horizontal="distributed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38" fontId="3" fillId="33" borderId="22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3" fillId="0" borderId="26" xfId="0" applyFont="1" applyBorder="1" applyAlignment="1">
      <alignment horizontal="distributed" vertical="center" shrinkToFit="1"/>
    </xf>
    <xf numFmtId="38" fontId="3" fillId="33" borderId="24" xfId="49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38" fontId="3" fillId="0" borderId="11" xfId="49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33" borderId="13" xfId="49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8" fontId="0" fillId="0" borderId="0" xfId="0" applyNumberFormat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3" fillId="0" borderId="2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shrinkToFit="1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58" fontId="3" fillId="0" borderId="2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12" xfId="0" applyFont="1" applyBorder="1" applyAlignment="1">
      <alignment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58" fontId="3" fillId="0" borderId="4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/>
    </xf>
    <xf numFmtId="58" fontId="3" fillId="0" borderId="37" xfId="0" applyNumberFormat="1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40" fontId="3" fillId="0" borderId="10" xfId="49" applyNumberFormat="1" applyFont="1" applyBorder="1" applyAlignment="1">
      <alignment vertical="center"/>
    </xf>
    <xf numFmtId="0" fontId="4" fillId="0" borderId="0" xfId="0" applyFont="1" applyAlignment="1">
      <alignment horizontal="right" vertical="top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45" xfId="0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33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58" fontId="3" fillId="0" borderId="37" xfId="0" applyNumberFormat="1" applyFont="1" applyFill="1" applyBorder="1" applyAlignment="1">
      <alignment horizontal="left" vertical="center"/>
    </xf>
    <xf numFmtId="0" fontId="3" fillId="0" borderId="39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shrinkToFit="1"/>
    </xf>
    <xf numFmtId="58" fontId="3" fillId="0" borderId="40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58" fontId="3" fillId="0" borderId="3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58" fontId="3" fillId="0" borderId="10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vertical="center" shrinkToFit="1"/>
    </xf>
    <xf numFmtId="0" fontId="3" fillId="0" borderId="3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Normal="60" zoomScaleSheetLayoutView="100" zoomScalePageLayoutView="0" workbookViewId="0" topLeftCell="A1">
      <selection activeCell="F29" sqref="F29"/>
    </sheetView>
  </sheetViews>
  <sheetFormatPr defaultColWidth="9.00390625" defaultRowHeight="13.5"/>
  <cols>
    <col min="1" max="1" width="10.00390625" style="0" customWidth="1"/>
    <col min="2" max="14" width="11.25390625" style="0" customWidth="1"/>
  </cols>
  <sheetData>
    <row r="1" spans="1:14" ht="18.75">
      <c r="A1" s="177" t="s">
        <v>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7" t="s">
        <v>12</v>
      </c>
      <c r="N2" s="1"/>
    </row>
    <row r="3" spans="1:14" ht="13.5">
      <c r="A3" s="179" t="s">
        <v>88</v>
      </c>
      <c r="B3" s="179" t="s">
        <v>25</v>
      </c>
      <c r="C3" s="179"/>
      <c r="D3" s="179"/>
      <c r="E3" s="179" t="s">
        <v>4</v>
      </c>
      <c r="F3" s="179"/>
      <c r="G3" s="179" t="s">
        <v>26</v>
      </c>
      <c r="H3" s="179"/>
      <c r="I3" s="178" t="s">
        <v>6</v>
      </c>
      <c r="J3" s="5" t="s">
        <v>7</v>
      </c>
      <c r="K3" s="5" t="s">
        <v>8</v>
      </c>
      <c r="L3" s="5" t="s">
        <v>10</v>
      </c>
      <c r="M3" s="5" t="s">
        <v>11</v>
      </c>
      <c r="N3" s="1"/>
    </row>
    <row r="4" spans="1:14" ht="13.5">
      <c r="A4" s="179"/>
      <c r="B4" s="3" t="s">
        <v>30</v>
      </c>
      <c r="C4" s="3" t="s">
        <v>2</v>
      </c>
      <c r="D4" s="3" t="s">
        <v>3</v>
      </c>
      <c r="E4" s="3" t="s">
        <v>31</v>
      </c>
      <c r="F4" s="3" t="s">
        <v>5</v>
      </c>
      <c r="G4" s="3" t="s">
        <v>32</v>
      </c>
      <c r="H4" s="3" t="s">
        <v>0</v>
      </c>
      <c r="I4" s="178"/>
      <c r="J4" s="6" t="s">
        <v>0</v>
      </c>
      <c r="K4" s="6" t="s">
        <v>9</v>
      </c>
      <c r="L4" s="7" t="s">
        <v>22</v>
      </c>
      <c r="M4" s="7" t="s">
        <v>22</v>
      </c>
      <c r="N4" s="1"/>
    </row>
    <row r="5" spans="1:15" ht="19.5" customHeight="1">
      <c r="A5" s="25" t="s">
        <v>42</v>
      </c>
      <c r="B5" s="10">
        <f>C5+D5</f>
        <v>226</v>
      </c>
      <c r="C5" s="10">
        <v>112</v>
      </c>
      <c r="D5" s="10">
        <v>114</v>
      </c>
      <c r="E5" s="10">
        <v>3</v>
      </c>
      <c r="F5" s="10">
        <v>88</v>
      </c>
      <c r="G5" s="10">
        <v>4</v>
      </c>
      <c r="H5" s="10">
        <v>138</v>
      </c>
      <c r="I5" s="10">
        <v>9</v>
      </c>
      <c r="J5" s="14">
        <f>B5/(E5+G5)</f>
        <v>32.285714285714285</v>
      </c>
      <c r="K5" s="14">
        <f>B5/I5</f>
        <v>25.11111111111111</v>
      </c>
      <c r="L5" s="10">
        <v>1388</v>
      </c>
      <c r="M5" s="10">
        <v>5407</v>
      </c>
      <c r="N5" s="1"/>
      <c r="O5">
        <v>7</v>
      </c>
    </row>
    <row r="6" spans="1:15" ht="19.5" customHeight="1">
      <c r="A6" s="25" t="s">
        <v>43</v>
      </c>
      <c r="B6" s="10">
        <f>C6+D6</f>
        <v>208</v>
      </c>
      <c r="C6" s="10">
        <v>108</v>
      </c>
      <c r="D6" s="10">
        <v>100</v>
      </c>
      <c r="E6" s="10">
        <v>3</v>
      </c>
      <c r="F6" s="10">
        <v>84</v>
      </c>
      <c r="G6" s="10">
        <v>4</v>
      </c>
      <c r="H6" s="10">
        <v>124</v>
      </c>
      <c r="I6" s="10">
        <v>9</v>
      </c>
      <c r="J6" s="14">
        <f aca="true" t="shared" si="0" ref="J6:J13">B6/(E6+G6)</f>
        <v>29.714285714285715</v>
      </c>
      <c r="K6" s="14">
        <f>B6/I6</f>
        <v>23.11111111111111</v>
      </c>
      <c r="L6" s="10">
        <v>1388</v>
      </c>
      <c r="M6" s="10">
        <v>5407</v>
      </c>
      <c r="N6" s="1"/>
      <c r="O6">
        <v>7</v>
      </c>
    </row>
    <row r="7" spans="1:15" ht="19.5" customHeight="1">
      <c r="A7" s="25" t="s">
        <v>44</v>
      </c>
      <c r="B7" s="10">
        <f>C7+D7</f>
        <v>187</v>
      </c>
      <c r="C7" s="10">
        <v>104</v>
      </c>
      <c r="D7" s="10">
        <v>83</v>
      </c>
      <c r="E7" s="10">
        <v>3</v>
      </c>
      <c r="F7" s="10">
        <v>73</v>
      </c>
      <c r="G7" s="10">
        <v>4</v>
      </c>
      <c r="H7" s="10">
        <v>114</v>
      </c>
      <c r="I7" s="10">
        <v>9</v>
      </c>
      <c r="J7" s="14">
        <f t="shared" si="0"/>
        <v>26.714285714285715</v>
      </c>
      <c r="K7" s="14">
        <f aca="true" t="shared" si="1" ref="K7:K13">B7/I7</f>
        <v>20.77777777777778</v>
      </c>
      <c r="L7" s="10">
        <v>1388</v>
      </c>
      <c r="M7" s="10">
        <v>5407</v>
      </c>
      <c r="N7" s="1"/>
      <c r="O7">
        <v>7</v>
      </c>
    </row>
    <row r="8" spans="1:15" ht="19.5" customHeight="1">
      <c r="A8" s="25" t="s">
        <v>41</v>
      </c>
      <c r="B8" s="10">
        <f aca="true" t="shared" si="2" ref="B8:B13">C8+D8</f>
        <v>195</v>
      </c>
      <c r="C8" s="10">
        <v>108</v>
      </c>
      <c r="D8" s="10">
        <v>87</v>
      </c>
      <c r="E8" s="10">
        <v>3</v>
      </c>
      <c r="F8" s="10">
        <v>71</v>
      </c>
      <c r="G8" s="10">
        <v>4</v>
      </c>
      <c r="H8" s="10">
        <v>124</v>
      </c>
      <c r="I8" s="10">
        <v>9</v>
      </c>
      <c r="J8" s="14">
        <f t="shared" si="0"/>
        <v>27.857142857142858</v>
      </c>
      <c r="K8" s="14">
        <f t="shared" si="1"/>
        <v>21.666666666666668</v>
      </c>
      <c r="L8" s="10">
        <v>1388</v>
      </c>
      <c r="M8" s="10">
        <v>5033</v>
      </c>
      <c r="N8" s="1"/>
      <c r="O8">
        <v>7</v>
      </c>
    </row>
    <row r="9" spans="1:15" ht="19.5" customHeight="1">
      <c r="A9" s="25" t="s">
        <v>110</v>
      </c>
      <c r="B9" s="10">
        <f t="shared" si="2"/>
        <v>178</v>
      </c>
      <c r="C9" s="10">
        <v>106</v>
      </c>
      <c r="D9" s="10">
        <v>72</v>
      </c>
      <c r="E9" s="10">
        <v>2</v>
      </c>
      <c r="F9" s="10">
        <v>63</v>
      </c>
      <c r="G9" s="10">
        <v>4</v>
      </c>
      <c r="H9" s="10">
        <v>115</v>
      </c>
      <c r="I9" s="10">
        <v>8</v>
      </c>
      <c r="J9" s="14">
        <f t="shared" si="0"/>
        <v>29.666666666666668</v>
      </c>
      <c r="K9" s="14">
        <f t="shared" si="1"/>
        <v>22.25</v>
      </c>
      <c r="L9" s="10">
        <v>1388</v>
      </c>
      <c r="M9" s="10">
        <v>5033</v>
      </c>
      <c r="N9" s="1"/>
      <c r="O9">
        <v>6</v>
      </c>
    </row>
    <row r="10" spans="1:15" ht="19.5" customHeight="1">
      <c r="A10" s="25" t="s">
        <v>111</v>
      </c>
      <c r="B10" s="10">
        <f>C10+D10</f>
        <v>165</v>
      </c>
      <c r="C10" s="10">
        <v>78</v>
      </c>
      <c r="D10" s="10">
        <v>87</v>
      </c>
      <c r="E10" s="10">
        <v>3</v>
      </c>
      <c r="F10" s="10">
        <v>70</v>
      </c>
      <c r="G10" s="10">
        <v>3</v>
      </c>
      <c r="H10" s="10">
        <v>95</v>
      </c>
      <c r="I10" s="10">
        <v>7</v>
      </c>
      <c r="J10" s="14">
        <f t="shared" si="0"/>
        <v>27.5</v>
      </c>
      <c r="K10" s="14">
        <f t="shared" si="1"/>
        <v>23.571428571428573</v>
      </c>
      <c r="L10" s="10">
        <v>1388</v>
      </c>
      <c r="M10" s="10">
        <v>5033</v>
      </c>
      <c r="N10" s="1"/>
      <c r="O10">
        <v>6</v>
      </c>
    </row>
    <row r="11" spans="1:15" ht="19.5" customHeight="1">
      <c r="A11" s="25" t="s">
        <v>112</v>
      </c>
      <c r="B11" s="10">
        <f t="shared" si="2"/>
        <v>188</v>
      </c>
      <c r="C11" s="10">
        <v>96</v>
      </c>
      <c r="D11" s="10">
        <v>92</v>
      </c>
      <c r="E11" s="10">
        <v>3</v>
      </c>
      <c r="F11" s="10">
        <v>74</v>
      </c>
      <c r="G11" s="10">
        <v>4</v>
      </c>
      <c r="H11" s="10">
        <v>114</v>
      </c>
      <c r="I11" s="10">
        <v>9</v>
      </c>
      <c r="J11" s="14">
        <f t="shared" si="0"/>
        <v>26.857142857142858</v>
      </c>
      <c r="K11" s="14">
        <f t="shared" si="1"/>
        <v>20.88888888888889</v>
      </c>
      <c r="L11" s="10">
        <v>1388</v>
      </c>
      <c r="M11" s="10">
        <v>5033</v>
      </c>
      <c r="N11" s="1"/>
      <c r="O11">
        <v>7</v>
      </c>
    </row>
    <row r="12" spans="1:15" ht="19.5" customHeight="1">
      <c r="A12" s="25" t="s">
        <v>113</v>
      </c>
      <c r="B12" s="10">
        <f t="shared" si="2"/>
        <v>181</v>
      </c>
      <c r="C12" s="10">
        <v>92</v>
      </c>
      <c r="D12" s="10">
        <v>89</v>
      </c>
      <c r="E12" s="10">
        <v>3</v>
      </c>
      <c r="F12" s="10">
        <v>72</v>
      </c>
      <c r="G12" s="10">
        <v>4</v>
      </c>
      <c r="H12" s="10">
        <v>109</v>
      </c>
      <c r="I12" s="10">
        <v>9</v>
      </c>
      <c r="J12" s="14">
        <f t="shared" si="0"/>
        <v>25.857142857142858</v>
      </c>
      <c r="K12" s="14">
        <f t="shared" si="1"/>
        <v>20.11111111111111</v>
      </c>
      <c r="L12" s="10">
        <v>1388</v>
      </c>
      <c r="M12" s="10">
        <v>5033</v>
      </c>
      <c r="N12" s="1"/>
      <c r="O12">
        <v>7</v>
      </c>
    </row>
    <row r="13" spans="1:15" ht="19.5" customHeight="1">
      <c r="A13" s="25" t="s">
        <v>114</v>
      </c>
      <c r="B13" s="10">
        <f t="shared" si="2"/>
        <v>166</v>
      </c>
      <c r="C13" s="10">
        <v>83</v>
      </c>
      <c r="D13" s="10">
        <v>83</v>
      </c>
      <c r="E13" s="10">
        <v>3</v>
      </c>
      <c r="F13" s="10">
        <v>72</v>
      </c>
      <c r="G13" s="10">
        <v>3</v>
      </c>
      <c r="H13" s="10">
        <v>94</v>
      </c>
      <c r="I13" s="10">
        <v>9</v>
      </c>
      <c r="J13" s="14">
        <f t="shared" si="0"/>
        <v>27.666666666666668</v>
      </c>
      <c r="K13" s="14">
        <f t="shared" si="1"/>
        <v>18.444444444444443</v>
      </c>
      <c r="L13" s="10">
        <v>1404</v>
      </c>
      <c r="M13" s="10">
        <v>3544</v>
      </c>
      <c r="N13" s="1"/>
      <c r="O13">
        <v>6</v>
      </c>
    </row>
    <row r="14" spans="1:14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7" t="s">
        <v>13</v>
      </c>
      <c r="N14" s="1"/>
    </row>
    <row r="15" spans="1:14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1"/>
    </row>
    <row r="16" spans="1:14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6">
    <mergeCell ref="A1:M1"/>
    <mergeCell ref="I3:I4"/>
    <mergeCell ref="A3:A4"/>
    <mergeCell ref="B3:D3"/>
    <mergeCell ref="E3:F3"/>
    <mergeCell ref="G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60" zoomScaleNormal="55" zoomScalePageLayoutView="0" workbookViewId="0" topLeftCell="A1">
      <selection activeCell="P23" sqref="P23"/>
    </sheetView>
  </sheetViews>
  <sheetFormatPr defaultColWidth="9.00390625" defaultRowHeight="13.5"/>
  <cols>
    <col min="2" max="22" width="7.50390625" style="0" customWidth="1"/>
  </cols>
  <sheetData>
    <row r="1" spans="1:22" ht="18.75">
      <c r="A1" s="177" t="s">
        <v>367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7" t="s">
        <v>130</v>
      </c>
    </row>
    <row r="3" spans="1:22" ht="19.5" customHeight="1">
      <c r="A3" s="179" t="s">
        <v>46</v>
      </c>
      <c r="B3" s="204" t="s">
        <v>47</v>
      </c>
      <c r="C3" s="204"/>
      <c r="D3" s="204"/>
      <c r="E3" s="179" t="s">
        <v>49</v>
      </c>
      <c r="F3" s="179"/>
      <c r="G3" s="179"/>
      <c r="H3" s="179" t="s">
        <v>50</v>
      </c>
      <c r="I3" s="179"/>
      <c r="J3" s="179"/>
      <c r="K3" s="179" t="s">
        <v>51</v>
      </c>
      <c r="L3" s="179"/>
      <c r="M3" s="179"/>
      <c r="N3" s="179" t="s">
        <v>52</v>
      </c>
      <c r="O3" s="179"/>
      <c r="P3" s="179"/>
      <c r="Q3" s="179" t="s">
        <v>53</v>
      </c>
      <c r="R3" s="179"/>
      <c r="S3" s="179"/>
      <c r="T3" s="179" t="s">
        <v>54</v>
      </c>
      <c r="U3" s="179"/>
      <c r="V3" s="179"/>
    </row>
    <row r="4" spans="1:22" ht="19.5" customHeight="1">
      <c r="A4" s="179"/>
      <c r="B4" s="28" t="s">
        <v>48</v>
      </c>
      <c r="C4" s="28" t="s">
        <v>2</v>
      </c>
      <c r="D4" s="28" t="s">
        <v>3</v>
      </c>
      <c r="E4" s="3" t="s">
        <v>48</v>
      </c>
      <c r="F4" s="3" t="s">
        <v>2</v>
      </c>
      <c r="G4" s="3" t="s">
        <v>3</v>
      </c>
      <c r="H4" s="3" t="s">
        <v>48</v>
      </c>
      <c r="I4" s="3" t="s">
        <v>2</v>
      </c>
      <c r="J4" s="3" t="s">
        <v>3</v>
      </c>
      <c r="K4" s="3" t="s">
        <v>48</v>
      </c>
      <c r="L4" s="3" t="s">
        <v>2</v>
      </c>
      <c r="M4" s="3" t="s">
        <v>3</v>
      </c>
      <c r="N4" s="3" t="s">
        <v>48</v>
      </c>
      <c r="O4" s="3" t="s">
        <v>2</v>
      </c>
      <c r="P4" s="3" t="s">
        <v>3</v>
      </c>
      <c r="Q4" s="3" t="s">
        <v>48</v>
      </c>
      <c r="R4" s="3" t="s">
        <v>2</v>
      </c>
      <c r="S4" s="3" t="s">
        <v>3</v>
      </c>
      <c r="T4" s="3" t="s">
        <v>48</v>
      </c>
      <c r="U4" s="3" t="s">
        <v>2</v>
      </c>
      <c r="V4" s="3" t="s">
        <v>3</v>
      </c>
    </row>
    <row r="5" spans="1:22" ht="34.5" customHeight="1">
      <c r="A5" s="17" t="s">
        <v>55</v>
      </c>
      <c r="B5" s="30">
        <f>SUM(C5:D5)</f>
        <v>171</v>
      </c>
      <c r="C5" s="30">
        <f>SUM(F5,I5,L5,O5,R5,U5)</f>
        <v>94</v>
      </c>
      <c r="D5" s="30">
        <f>SUM(G5,J5,M5,P5,S5,V5)</f>
        <v>77</v>
      </c>
      <c r="E5" s="18">
        <f>SUM(F5:G5)</f>
        <v>27</v>
      </c>
      <c r="F5" s="18">
        <v>14</v>
      </c>
      <c r="G5" s="18">
        <v>13</v>
      </c>
      <c r="H5" s="18">
        <f aca="true" t="shared" si="0" ref="H5:H18">SUM(I5:J5)</f>
        <v>25</v>
      </c>
      <c r="I5" s="18">
        <v>15</v>
      </c>
      <c r="J5" s="18">
        <v>10</v>
      </c>
      <c r="K5" s="18">
        <f aca="true" t="shared" si="1" ref="K5:K18">SUM(L5:M5)</f>
        <v>31</v>
      </c>
      <c r="L5" s="18">
        <v>18</v>
      </c>
      <c r="M5" s="18">
        <v>13</v>
      </c>
      <c r="N5" s="18">
        <f aca="true" t="shared" si="2" ref="N5:N18">SUM(O5:P5)</f>
        <v>30</v>
      </c>
      <c r="O5" s="18">
        <v>13</v>
      </c>
      <c r="P5" s="18">
        <v>17</v>
      </c>
      <c r="Q5" s="18">
        <f aca="true" t="shared" si="3" ref="Q5:Q18">SUM(R5:S5)</f>
        <v>32</v>
      </c>
      <c r="R5" s="18">
        <v>20</v>
      </c>
      <c r="S5" s="18">
        <v>12</v>
      </c>
      <c r="T5" s="18">
        <f aca="true" t="shared" si="4" ref="T5:T18">SUM(U5:V5)</f>
        <v>26</v>
      </c>
      <c r="U5" s="18">
        <v>14</v>
      </c>
      <c r="V5" s="18">
        <v>12</v>
      </c>
    </row>
    <row r="6" spans="1:22" ht="34.5" customHeight="1">
      <c r="A6" s="17" t="s">
        <v>56</v>
      </c>
      <c r="B6" s="30">
        <f>SUM(C6:D6)</f>
        <v>123</v>
      </c>
      <c r="C6" s="30">
        <v>56</v>
      </c>
      <c r="D6" s="30">
        <v>67</v>
      </c>
      <c r="E6" s="18">
        <f aca="true" t="shared" si="5" ref="E6:E18">SUM(F6:G6)</f>
        <v>18</v>
      </c>
      <c r="F6" s="18">
        <v>8</v>
      </c>
      <c r="G6" s="18">
        <v>10</v>
      </c>
      <c r="H6" s="18">
        <f t="shared" si="0"/>
        <v>17</v>
      </c>
      <c r="I6" s="18">
        <v>8</v>
      </c>
      <c r="J6" s="18">
        <v>9</v>
      </c>
      <c r="K6" s="18">
        <f t="shared" si="1"/>
        <v>25</v>
      </c>
      <c r="L6" s="18">
        <v>11</v>
      </c>
      <c r="M6" s="18">
        <v>14</v>
      </c>
      <c r="N6" s="18">
        <f t="shared" si="2"/>
        <v>28</v>
      </c>
      <c r="O6" s="18">
        <v>11</v>
      </c>
      <c r="P6" s="18">
        <v>17</v>
      </c>
      <c r="Q6" s="18">
        <f t="shared" si="3"/>
        <v>16</v>
      </c>
      <c r="R6" s="18">
        <v>8</v>
      </c>
      <c r="S6" s="18">
        <v>8</v>
      </c>
      <c r="T6" s="18">
        <f t="shared" si="4"/>
        <v>19</v>
      </c>
      <c r="U6" s="18">
        <v>10</v>
      </c>
      <c r="V6" s="18">
        <v>9</v>
      </c>
    </row>
    <row r="7" spans="1:22" ht="34.5" customHeight="1">
      <c r="A7" s="17" t="s">
        <v>57</v>
      </c>
      <c r="B7" s="30">
        <f>SUM(C7:D7)</f>
        <v>87</v>
      </c>
      <c r="C7" s="30">
        <f aca="true" t="shared" si="6" ref="C7:D18">SUM(F7,I7,L7,O7,R7,U7)</f>
        <v>46</v>
      </c>
      <c r="D7" s="30">
        <f t="shared" si="6"/>
        <v>41</v>
      </c>
      <c r="E7" s="18">
        <f t="shared" si="5"/>
        <v>16</v>
      </c>
      <c r="F7" s="18">
        <v>10</v>
      </c>
      <c r="G7" s="18">
        <v>6</v>
      </c>
      <c r="H7" s="18">
        <f t="shared" si="0"/>
        <v>9</v>
      </c>
      <c r="I7" s="18">
        <v>5</v>
      </c>
      <c r="J7" s="18">
        <v>4</v>
      </c>
      <c r="K7" s="18">
        <f t="shared" si="1"/>
        <v>16</v>
      </c>
      <c r="L7" s="18">
        <v>9</v>
      </c>
      <c r="M7" s="18">
        <v>7</v>
      </c>
      <c r="N7" s="18">
        <f t="shared" si="2"/>
        <v>9</v>
      </c>
      <c r="O7" s="18">
        <v>5</v>
      </c>
      <c r="P7" s="18">
        <v>4</v>
      </c>
      <c r="Q7" s="18">
        <f t="shared" si="3"/>
        <v>22</v>
      </c>
      <c r="R7" s="18">
        <v>12</v>
      </c>
      <c r="S7" s="18">
        <v>10</v>
      </c>
      <c r="T7" s="18">
        <f t="shared" si="4"/>
        <v>15</v>
      </c>
      <c r="U7" s="18">
        <v>5</v>
      </c>
      <c r="V7" s="18">
        <v>10</v>
      </c>
    </row>
    <row r="8" spans="1:22" ht="34.5" customHeight="1">
      <c r="A8" s="17" t="s">
        <v>58</v>
      </c>
      <c r="B8" s="30">
        <f aca="true" t="shared" si="7" ref="B8:B18">SUM(C8:D8)</f>
        <v>49</v>
      </c>
      <c r="C8" s="30">
        <f t="shared" si="6"/>
        <v>29</v>
      </c>
      <c r="D8" s="30">
        <f t="shared" si="6"/>
        <v>20</v>
      </c>
      <c r="E8" s="18">
        <f t="shared" si="5"/>
        <v>8</v>
      </c>
      <c r="F8" s="18">
        <v>4</v>
      </c>
      <c r="G8" s="18">
        <v>4</v>
      </c>
      <c r="H8" s="18">
        <f t="shared" si="0"/>
        <v>11</v>
      </c>
      <c r="I8" s="18">
        <v>6</v>
      </c>
      <c r="J8" s="18">
        <v>5</v>
      </c>
      <c r="K8" s="18">
        <f t="shared" si="1"/>
        <v>5</v>
      </c>
      <c r="L8" s="18">
        <v>5</v>
      </c>
      <c r="M8" s="18">
        <v>0</v>
      </c>
      <c r="N8" s="18">
        <f t="shared" si="2"/>
        <v>8</v>
      </c>
      <c r="O8" s="18">
        <v>4</v>
      </c>
      <c r="P8" s="18">
        <v>4</v>
      </c>
      <c r="Q8" s="18">
        <f t="shared" si="3"/>
        <v>8</v>
      </c>
      <c r="R8" s="18">
        <v>5</v>
      </c>
      <c r="S8" s="18">
        <v>3</v>
      </c>
      <c r="T8" s="18">
        <f t="shared" si="4"/>
        <v>9</v>
      </c>
      <c r="U8" s="18">
        <v>5</v>
      </c>
      <c r="V8" s="18">
        <v>4</v>
      </c>
    </row>
    <row r="9" spans="1:22" ht="34.5" customHeight="1">
      <c r="A9" s="17" t="s">
        <v>59</v>
      </c>
      <c r="B9" s="30">
        <f t="shared" si="7"/>
        <v>31</v>
      </c>
      <c r="C9" s="30">
        <f t="shared" si="6"/>
        <v>18</v>
      </c>
      <c r="D9" s="30">
        <f t="shared" si="6"/>
        <v>13</v>
      </c>
      <c r="E9" s="18">
        <f t="shared" si="5"/>
        <v>4</v>
      </c>
      <c r="F9" s="18">
        <v>2</v>
      </c>
      <c r="G9" s="18">
        <v>2</v>
      </c>
      <c r="H9" s="18">
        <f t="shared" si="0"/>
        <v>10</v>
      </c>
      <c r="I9" s="18">
        <v>7</v>
      </c>
      <c r="J9" s="18">
        <v>3</v>
      </c>
      <c r="K9" s="18">
        <f t="shared" si="1"/>
        <v>4</v>
      </c>
      <c r="L9" s="18">
        <v>3</v>
      </c>
      <c r="M9" s="18">
        <v>1</v>
      </c>
      <c r="N9" s="18">
        <f t="shared" si="2"/>
        <v>7</v>
      </c>
      <c r="O9" s="18">
        <v>2</v>
      </c>
      <c r="P9" s="18">
        <v>5</v>
      </c>
      <c r="Q9" s="18">
        <f t="shared" si="3"/>
        <v>1</v>
      </c>
      <c r="R9" s="18">
        <v>1</v>
      </c>
      <c r="S9" s="18">
        <v>0</v>
      </c>
      <c r="T9" s="18">
        <f t="shared" si="4"/>
        <v>5</v>
      </c>
      <c r="U9" s="18">
        <v>3</v>
      </c>
      <c r="V9" s="18">
        <v>2</v>
      </c>
    </row>
    <row r="10" spans="1:22" ht="34.5" customHeight="1">
      <c r="A10" s="17" t="s">
        <v>60</v>
      </c>
      <c r="B10" s="30">
        <f t="shared" si="7"/>
        <v>345</v>
      </c>
      <c r="C10" s="30">
        <f t="shared" si="6"/>
        <v>182</v>
      </c>
      <c r="D10" s="30">
        <f t="shared" si="6"/>
        <v>163</v>
      </c>
      <c r="E10" s="18">
        <f t="shared" si="5"/>
        <v>60</v>
      </c>
      <c r="F10" s="18">
        <v>33</v>
      </c>
      <c r="G10" s="18">
        <v>27</v>
      </c>
      <c r="H10" s="18">
        <f t="shared" si="0"/>
        <v>62</v>
      </c>
      <c r="I10" s="18">
        <v>32</v>
      </c>
      <c r="J10" s="18">
        <v>30</v>
      </c>
      <c r="K10" s="18">
        <f t="shared" si="1"/>
        <v>62</v>
      </c>
      <c r="L10" s="18">
        <v>25</v>
      </c>
      <c r="M10" s="18">
        <v>37</v>
      </c>
      <c r="N10" s="18">
        <f t="shared" si="2"/>
        <v>50</v>
      </c>
      <c r="O10" s="18">
        <v>27</v>
      </c>
      <c r="P10" s="18">
        <v>23</v>
      </c>
      <c r="Q10" s="18">
        <f t="shared" si="3"/>
        <v>52</v>
      </c>
      <c r="R10" s="18">
        <v>31</v>
      </c>
      <c r="S10" s="18">
        <v>21</v>
      </c>
      <c r="T10" s="18">
        <f t="shared" si="4"/>
        <v>59</v>
      </c>
      <c r="U10" s="18">
        <v>34</v>
      </c>
      <c r="V10" s="18">
        <v>25</v>
      </c>
    </row>
    <row r="11" spans="1:22" ht="34.5" customHeight="1">
      <c r="A11" s="17" t="s">
        <v>61</v>
      </c>
      <c r="B11" s="30">
        <f t="shared" si="7"/>
        <v>54</v>
      </c>
      <c r="C11" s="30">
        <f t="shared" si="6"/>
        <v>27</v>
      </c>
      <c r="D11" s="30">
        <f t="shared" si="6"/>
        <v>27</v>
      </c>
      <c r="E11" s="18">
        <f t="shared" si="5"/>
        <v>9</v>
      </c>
      <c r="F11" s="18">
        <v>5</v>
      </c>
      <c r="G11" s="18">
        <v>4</v>
      </c>
      <c r="H11" s="18">
        <f t="shared" si="0"/>
        <v>8</v>
      </c>
      <c r="I11" s="18">
        <v>3</v>
      </c>
      <c r="J11" s="18">
        <v>5</v>
      </c>
      <c r="K11" s="18">
        <f t="shared" si="1"/>
        <v>9</v>
      </c>
      <c r="L11" s="18">
        <v>4</v>
      </c>
      <c r="M11" s="18">
        <v>5</v>
      </c>
      <c r="N11" s="18">
        <f t="shared" si="2"/>
        <v>6</v>
      </c>
      <c r="O11" s="18">
        <v>5</v>
      </c>
      <c r="P11" s="18">
        <v>1</v>
      </c>
      <c r="Q11" s="18">
        <f t="shared" si="3"/>
        <v>11</v>
      </c>
      <c r="R11" s="18">
        <v>6</v>
      </c>
      <c r="S11" s="18">
        <v>5</v>
      </c>
      <c r="T11" s="18">
        <f t="shared" si="4"/>
        <v>11</v>
      </c>
      <c r="U11" s="18">
        <v>4</v>
      </c>
      <c r="V11" s="18">
        <v>7</v>
      </c>
    </row>
    <row r="12" spans="1:22" ht="34.5" customHeight="1">
      <c r="A12" s="17" t="s">
        <v>62</v>
      </c>
      <c r="B12" s="30">
        <f t="shared" si="7"/>
        <v>14</v>
      </c>
      <c r="C12" s="30">
        <f t="shared" si="6"/>
        <v>9</v>
      </c>
      <c r="D12" s="30">
        <f t="shared" si="6"/>
        <v>5</v>
      </c>
      <c r="E12" s="18">
        <f t="shared" si="5"/>
        <v>3</v>
      </c>
      <c r="F12" s="18">
        <v>1</v>
      </c>
      <c r="G12" s="18">
        <v>2</v>
      </c>
      <c r="H12" s="18">
        <f t="shared" si="0"/>
        <v>2</v>
      </c>
      <c r="I12" s="18">
        <v>2</v>
      </c>
      <c r="J12" s="18">
        <v>0</v>
      </c>
      <c r="K12" s="18">
        <f t="shared" si="1"/>
        <v>2</v>
      </c>
      <c r="L12" s="18">
        <v>1</v>
      </c>
      <c r="M12" s="18">
        <v>1</v>
      </c>
      <c r="N12" s="18">
        <f t="shared" si="2"/>
        <v>1</v>
      </c>
      <c r="O12" s="18">
        <v>1</v>
      </c>
      <c r="P12" s="18">
        <v>0</v>
      </c>
      <c r="Q12" s="18">
        <f t="shared" si="3"/>
        <v>2</v>
      </c>
      <c r="R12" s="18">
        <v>2</v>
      </c>
      <c r="S12" s="18">
        <v>0</v>
      </c>
      <c r="T12" s="18">
        <f t="shared" si="4"/>
        <v>4</v>
      </c>
      <c r="U12" s="18">
        <v>2</v>
      </c>
      <c r="V12" s="18">
        <v>2</v>
      </c>
    </row>
    <row r="13" spans="1:22" ht="34.5" customHeight="1">
      <c r="A13" s="17" t="s">
        <v>63</v>
      </c>
      <c r="B13" s="30">
        <f t="shared" si="7"/>
        <v>10</v>
      </c>
      <c r="C13" s="30">
        <f t="shared" si="6"/>
        <v>5</v>
      </c>
      <c r="D13" s="30">
        <f t="shared" si="6"/>
        <v>5</v>
      </c>
      <c r="E13" s="18">
        <f t="shared" si="5"/>
        <v>1</v>
      </c>
      <c r="F13" s="18">
        <v>1</v>
      </c>
      <c r="G13" s="18">
        <v>0</v>
      </c>
      <c r="H13" s="18">
        <f t="shared" si="0"/>
        <v>0</v>
      </c>
      <c r="I13" s="18">
        <v>0</v>
      </c>
      <c r="J13" s="18">
        <v>0</v>
      </c>
      <c r="K13" s="18">
        <f t="shared" si="1"/>
        <v>2</v>
      </c>
      <c r="L13" s="18">
        <v>0</v>
      </c>
      <c r="M13" s="18">
        <v>2</v>
      </c>
      <c r="N13" s="18">
        <f t="shared" si="2"/>
        <v>3</v>
      </c>
      <c r="O13" s="18">
        <v>1</v>
      </c>
      <c r="P13" s="18">
        <v>2</v>
      </c>
      <c r="Q13" s="18">
        <f t="shared" si="3"/>
        <v>2</v>
      </c>
      <c r="R13" s="18">
        <v>1</v>
      </c>
      <c r="S13" s="18">
        <v>1</v>
      </c>
      <c r="T13" s="18">
        <f t="shared" si="4"/>
        <v>2</v>
      </c>
      <c r="U13" s="18">
        <v>2</v>
      </c>
      <c r="V13" s="18">
        <v>0</v>
      </c>
    </row>
    <row r="14" spans="1:22" ht="34.5" customHeight="1">
      <c r="A14" s="17" t="s">
        <v>64</v>
      </c>
      <c r="B14" s="30">
        <f t="shared" si="7"/>
        <v>116</v>
      </c>
      <c r="C14" s="30">
        <f t="shared" si="6"/>
        <v>55</v>
      </c>
      <c r="D14" s="30">
        <f t="shared" si="6"/>
        <v>61</v>
      </c>
      <c r="E14" s="18">
        <f t="shared" si="5"/>
        <v>17</v>
      </c>
      <c r="F14" s="18">
        <v>7</v>
      </c>
      <c r="G14" s="18">
        <v>10</v>
      </c>
      <c r="H14" s="18">
        <f t="shared" si="0"/>
        <v>23</v>
      </c>
      <c r="I14" s="18">
        <v>10</v>
      </c>
      <c r="J14" s="18">
        <v>13</v>
      </c>
      <c r="K14" s="18">
        <f t="shared" si="1"/>
        <v>20</v>
      </c>
      <c r="L14" s="18">
        <v>9</v>
      </c>
      <c r="M14" s="18">
        <v>11</v>
      </c>
      <c r="N14" s="18">
        <f t="shared" si="2"/>
        <v>18</v>
      </c>
      <c r="O14" s="18">
        <v>7</v>
      </c>
      <c r="P14" s="18">
        <v>11</v>
      </c>
      <c r="Q14" s="18">
        <f t="shared" si="3"/>
        <v>15</v>
      </c>
      <c r="R14" s="18">
        <v>9</v>
      </c>
      <c r="S14" s="18">
        <v>6</v>
      </c>
      <c r="T14" s="18">
        <f t="shared" si="4"/>
        <v>23</v>
      </c>
      <c r="U14" s="18">
        <v>13</v>
      </c>
      <c r="V14" s="18">
        <v>10</v>
      </c>
    </row>
    <row r="15" spans="1:22" ht="34.5" customHeight="1">
      <c r="A15" s="17" t="s">
        <v>65</v>
      </c>
      <c r="B15" s="30">
        <f t="shared" si="7"/>
        <v>47</v>
      </c>
      <c r="C15" s="30">
        <f t="shared" si="6"/>
        <v>23</v>
      </c>
      <c r="D15" s="30">
        <f t="shared" si="6"/>
        <v>24</v>
      </c>
      <c r="E15" s="18">
        <f t="shared" si="5"/>
        <v>7</v>
      </c>
      <c r="F15" s="18">
        <v>3</v>
      </c>
      <c r="G15" s="18">
        <v>4</v>
      </c>
      <c r="H15" s="18">
        <f t="shared" si="0"/>
        <v>10</v>
      </c>
      <c r="I15" s="18">
        <v>9</v>
      </c>
      <c r="J15" s="18">
        <v>1</v>
      </c>
      <c r="K15" s="18">
        <f t="shared" si="1"/>
        <v>4</v>
      </c>
      <c r="L15" s="18">
        <v>2</v>
      </c>
      <c r="M15" s="18">
        <v>2</v>
      </c>
      <c r="N15" s="18">
        <f t="shared" si="2"/>
        <v>9</v>
      </c>
      <c r="O15" s="18">
        <v>1</v>
      </c>
      <c r="P15" s="18">
        <v>8</v>
      </c>
      <c r="Q15" s="18">
        <f t="shared" si="3"/>
        <v>9</v>
      </c>
      <c r="R15" s="18">
        <v>4</v>
      </c>
      <c r="S15" s="18">
        <v>5</v>
      </c>
      <c r="T15" s="18">
        <f t="shared" si="4"/>
        <v>8</v>
      </c>
      <c r="U15" s="18">
        <v>4</v>
      </c>
      <c r="V15" s="18">
        <v>4</v>
      </c>
    </row>
    <row r="16" spans="1:22" ht="34.5" customHeight="1">
      <c r="A16" s="17" t="s">
        <v>66</v>
      </c>
      <c r="B16" s="30">
        <f t="shared" si="7"/>
        <v>12</v>
      </c>
      <c r="C16" s="30">
        <f t="shared" si="6"/>
        <v>7</v>
      </c>
      <c r="D16" s="30">
        <f t="shared" si="6"/>
        <v>5</v>
      </c>
      <c r="E16" s="18">
        <f t="shared" si="5"/>
        <v>1</v>
      </c>
      <c r="F16" s="18">
        <v>1</v>
      </c>
      <c r="G16" s="18">
        <v>0</v>
      </c>
      <c r="H16" s="18">
        <f t="shared" si="0"/>
        <v>1</v>
      </c>
      <c r="I16" s="18">
        <v>1</v>
      </c>
      <c r="J16" s="18">
        <v>0</v>
      </c>
      <c r="K16" s="18">
        <f t="shared" si="1"/>
        <v>1</v>
      </c>
      <c r="L16" s="18">
        <v>0</v>
      </c>
      <c r="M16" s="18">
        <v>1</v>
      </c>
      <c r="N16" s="18">
        <f t="shared" si="2"/>
        <v>4</v>
      </c>
      <c r="O16" s="18">
        <v>3</v>
      </c>
      <c r="P16" s="18">
        <v>1</v>
      </c>
      <c r="Q16" s="18">
        <f t="shared" si="3"/>
        <v>0</v>
      </c>
      <c r="R16" s="18">
        <v>0</v>
      </c>
      <c r="S16" s="18">
        <v>0</v>
      </c>
      <c r="T16" s="18">
        <f t="shared" si="4"/>
        <v>5</v>
      </c>
      <c r="U16" s="18">
        <v>2</v>
      </c>
      <c r="V16" s="18">
        <v>3</v>
      </c>
    </row>
    <row r="17" spans="1:22" ht="34.5" customHeight="1">
      <c r="A17" s="17" t="s">
        <v>96</v>
      </c>
      <c r="B17" s="30">
        <f t="shared" si="7"/>
        <v>43</v>
      </c>
      <c r="C17" s="30">
        <f t="shared" si="6"/>
        <v>21</v>
      </c>
      <c r="D17" s="30">
        <f t="shared" si="6"/>
        <v>22</v>
      </c>
      <c r="E17" s="18">
        <f t="shared" si="5"/>
        <v>4</v>
      </c>
      <c r="F17" s="18">
        <v>2</v>
      </c>
      <c r="G17" s="18">
        <v>2</v>
      </c>
      <c r="H17" s="18">
        <f t="shared" si="0"/>
        <v>10</v>
      </c>
      <c r="I17" s="18">
        <v>4</v>
      </c>
      <c r="J17" s="18">
        <v>6</v>
      </c>
      <c r="K17" s="18">
        <f t="shared" si="1"/>
        <v>7</v>
      </c>
      <c r="L17" s="18">
        <v>3</v>
      </c>
      <c r="M17" s="18">
        <v>4</v>
      </c>
      <c r="N17" s="18">
        <f t="shared" si="2"/>
        <v>9</v>
      </c>
      <c r="O17" s="18">
        <v>6</v>
      </c>
      <c r="P17" s="18">
        <v>3</v>
      </c>
      <c r="Q17" s="18">
        <f t="shared" si="3"/>
        <v>6</v>
      </c>
      <c r="R17" s="18">
        <v>2</v>
      </c>
      <c r="S17" s="18">
        <v>4</v>
      </c>
      <c r="T17" s="18">
        <f t="shared" si="4"/>
        <v>7</v>
      </c>
      <c r="U17" s="18">
        <v>4</v>
      </c>
      <c r="V17" s="18">
        <v>3</v>
      </c>
    </row>
    <row r="18" spans="1:22" ht="34.5" customHeight="1">
      <c r="A18" s="17" t="s">
        <v>67</v>
      </c>
      <c r="B18" s="30">
        <f t="shared" si="7"/>
        <v>46</v>
      </c>
      <c r="C18" s="30">
        <f t="shared" si="6"/>
        <v>22</v>
      </c>
      <c r="D18" s="30">
        <f t="shared" si="6"/>
        <v>24</v>
      </c>
      <c r="E18" s="18">
        <f t="shared" si="5"/>
        <v>13</v>
      </c>
      <c r="F18" s="18">
        <v>5</v>
      </c>
      <c r="G18" s="18">
        <v>8</v>
      </c>
      <c r="H18" s="18">
        <f t="shared" si="0"/>
        <v>9</v>
      </c>
      <c r="I18" s="18">
        <v>6</v>
      </c>
      <c r="J18" s="18">
        <v>3</v>
      </c>
      <c r="K18" s="18">
        <f t="shared" si="1"/>
        <v>12</v>
      </c>
      <c r="L18" s="18">
        <v>3</v>
      </c>
      <c r="M18" s="18">
        <v>9</v>
      </c>
      <c r="N18" s="18">
        <f t="shared" si="2"/>
        <v>5</v>
      </c>
      <c r="O18" s="18">
        <v>2</v>
      </c>
      <c r="P18" s="18">
        <v>3</v>
      </c>
      <c r="Q18" s="18">
        <f t="shared" si="3"/>
        <v>4</v>
      </c>
      <c r="R18" s="18">
        <v>4</v>
      </c>
      <c r="S18" s="18">
        <v>0</v>
      </c>
      <c r="T18" s="18">
        <f t="shared" si="4"/>
        <v>3</v>
      </c>
      <c r="U18" s="18">
        <v>2</v>
      </c>
      <c r="V18" s="18">
        <v>1</v>
      </c>
    </row>
    <row r="19" spans="1:22" ht="34.5" customHeight="1">
      <c r="A19" s="7" t="s">
        <v>68</v>
      </c>
      <c r="B19" s="56">
        <f aca="true" t="shared" si="8" ref="B19:V19">SUM(B5:B18)</f>
        <v>1148</v>
      </c>
      <c r="C19" s="56">
        <f t="shared" si="8"/>
        <v>594</v>
      </c>
      <c r="D19" s="56">
        <f t="shared" si="8"/>
        <v>554</v>
      </c>
      <c r="E19" s="46">
        <f t="shared" si="8"/>
        <v>188</v>
      </c>
      <c r="F19" s="46">
        <f t="shared" si="8"/>
        <v>96</v>
      </c>
      <c r="G19" s="46">
        <f t="shared" si="8"/>
        <v>92</v>
      </c>
      <c r="H19" s="46">
        <f t="shared" si="8"/>
        <v>197</v>
      </c>
      <c r="I19" s="46">
        <f t="shared" si="8"/>
        <v>108</v>
      </c>
      <c r="J19" s="46">
        <f t="shared" si="8"/>
        <v>89</v>
      </c>
      <c r="K19" s="46">
        <f t="shared" si="8"/>
        <v>200</v>
      </c>
      <c r="L19" s="46">
        <f t="shared" si="8"/>
        <v>93</v>
      </c>
      <c r="M19" s="46">
        <f t="shared" si="8"/>
        <v>107</v>
      </c>
      <c r="N19" s="46">
        <f t="shared" si="8"/>
        <v>187</v>
      </c>
      <c r="O19" s="46">
        <f t="shared" si="8"/>
        <v>88</v>
      </c>
      <c r="P19" s="46">
        <f t="shared" si="8"/>
        <v>99</v>
      </c>
      <c r="Q19" s="46">
        <f t="shared" si="8"/>
        <v>180</v>
      </c>
      <c r="R19" s="46">
        <f t="shared" si="8"/>
        <v>105</v>
      </c>
      <c r="S19" s="46">
        <f t="shared" si="8"/>
        <v>75</v>
      </c>
      <c r="T19" s="46">
        <f t="shared" si="8"/>
        <v>196</v>
      </c>
      <c r="U19" s="46">
        <f t="shared" si="8"/>
        <v>104</v>
      </c>
      <c r="V19" s="46">
        <f t="shared" si="8"/>
        <v>92</v>
      </c>
    </row>
    <row r="20" spans="1:22" ht="13.5">
      <c r="A20" s="59" t="s">
        <v>129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7" t="s">
        <v>13</v>
      </c>
    </row>
  </sheetData>
  <sheetProtection/>
  <mergeCells count="9">
    <mergeCell ref="A1:V1"/>
    <mergeCell ref="N3:P3"/>
    <mergeCell ref="Q3:S3"/>
    <mergeCell ref="T3:V3"/>
    <mergeCell ref="A3:A4"/>
    <mergeCell ref="B3:D3"/>
    <mergeCell ref="E3:G3"/>
    <mergeCell ref="H3:J3"/>
    <mergeCell ref="K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0" customWidth="1"/>
    <col min="2" max="13" width="11.875" style="0" customWidth="1"/>
  </cols>
  <sheetData>
    <row r="1" spans="1:13" ht="18.75">
      <c r="A1" s="177" t="s">
        <v>369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7" t="s">
        <v>130</v>
      </c>
    </row>
    <row r="3" spans="1:13" ht="19.5" customHeight="1">
      <c r="A3" s="179" t="s">
        <v>70</v>
      </c>
      <c r="B3" s="204" t="s">
        <v>69</v>
      </c>
      <c r="C3" s="204"/>
      <c r="D3" s="204"/>
      <c r="E3" s="179" t="s">
        <v>49</v>
      </c>
      <c r="F3" s="179"/>
      <c r="G3" s="179"/>
      <c r="H3" s="179" t="s">
        <v>50</v>
      </c>
      <c r="I3" s="179"/>
      <c r="J3" s="179"/>
      <c r="K3" s="179" t="s">
        <v>51</v>
      </c>
      <c r="L3" s="179"/>
      <c r="M3" s="179"/>
    </row>
    <row r="4" spans="1:13" ht="19.5" customHeight="1">
      <c r="A4" s="179"/>
      <c r="B4" s="28" t="s">
        <v>30</v>
      </c>
      <c r="C4" s="28" t="s">
        <v>2</v>
      </c>
      <c r="D4" s="28" t="s">
        <v>3</v>
      </c>
      <c r="E4" s="3" t="s">
        <v>30</v>
      </c>
      <c r="F4" s="3" t="s">
        <v>2</v>
      </c>
      <c r="G4" s="3" t="s">
        <v>3</v>
      </c>
      <c r="H4" s="3" t="s">
        <v>30</v>
      </c>
      <c r="I4" s="3" t="s">
        <v>2</v>
      </c>
      <c r="J4" s="3" t="s">
        <v>3</v>
      </c>
      <c r="K4" s="3" t="s">
        <v>30</v>
      </c>
      <c r="L4" s="3" t="s">
        <v>2</v>
      </c>
      <c r="M4" s="3" t="s">
        <v>3</v>
      </c>
    </row>
    <row r="5" spans="1:13" ht="34.5" customHeight="1">
      <c r="A5" s="17" t="s">
        <v>55</v>
      </c>
      <c r="B5" s="43">
        <f aca="true" t="shared" si="0" ref="B5:B18">SUM(C5:D5)</f>
        <v>71</v>
      </c>
      <c r="C5" s="43">
        <f aca="true" t="shared" si="1" ref="C5:D18">SUM(F5,I5,L5)</f>
        <v>36</v>
      </c>
      <c r="D5" s="43">
        <f t="shared" si="1"/>
        <v>35</v>
      </c>
      <c r="E5" s="18">
        <f aca="true" t="shared" si="2" ref="E5:E18">SUM(F5:G5)</f>
        <v>26</v>
      </c>
      <c r="F5" s="18">
        <v>14</v>
      </c>
      <c r="G5" s="18">
        <v>12</v>
      </c>
      <c r="H5" s="18">
        <f aca="true" t="shared" si="3" ref="H5:H18">SUM(I5:J5)</f>
        <v>25</v>
      </c>
      <c r="I5" s="18">
        <v>14</v>
      </c>
      <c r="J5" s="18">
        <v>11</v>
      </c>
      <c r="K5" s="18">
        <f aca="true" t="shared" si="4" ref="K5:K18">SUM(L5:M5)</f>
        <v>20</v>
      </c>
      <c r="L5" s="18">
        <v>8</v>
      </c>
      <c r="M5" s="18">
        <v>12</v>
      </c>
    </row>
    <row r="6" spans="1:13" ht="34.5" customHeight="1">
      <c r="A6" s="17" t="s">
        <v>56</v>
      </c>
      <c r="B6" s="43">
        <f t="shared" si="0"/>
        <v>74</v>
      </c>
      <c r="C6" s="43">
        <f t="shared" si="1"/>
        <v>36</v>
      </c>
      <c r="D6" s="43">
        <f t="shared" si="1"/>
        <v>38</v>
      </c>
      <c r="E6" s="18">
        <f t="shared" si="2"/>
        <v>19</v>
      </c>
      <c r="F6" s="18">
        <v>10</v>
      </c>
      <c r="G6" s="18">
        <v>9</v>
      </c>
      <c r="H6" s="18">
        <f t="shared" si="3"/>
        <v>28</v>
      </c>
      <c r="I6" s="18">
        <v>14</v>
      </c>
      <c r="J6" s="18">
        <v>14</v>
      </c>
      <c r="K6" s="18">
        <f t="shared" si="4"/>
        <v>27</v>
      </c>
      <c r="L6" s="18">
        <v>12</v>
      </c>
      <c r="M6" s="18">
        <v>15</v>
      </c>
    </row>
    <row r="7" spans="1:13" ht="34.5" customHeight="1">
      <c r="A7" s="17" t="s">
        <v>57</v>
      </c>
      <c r="B7" s="43">
        <f t="shared" si="0"/>
        <v>52</v>
      </c>
      <c r="C7" s="43">
        <f t="shared" si="1"/>
        <v>24</v>
      </c>
      <c r="D7" s="43">
        <f t="shared" si="1"/>
        <v>28</v>
      </c>
      <c r="E7" s="18">
        <f t="shared" si="2"/>
        <v>15</v>
      </c>
      <c r="F7" s="18">
        <v>5</v>
      </c>
      <c r="G7" s="18">
        <v>10</v>
      </c>
      <c r="H7" s="18">
        <f t="shared" si="3"/>
        <v>17</v>
      </c>
      <c r="I7" s="18">
        <v>8</v>
      </c>
      <c r="J7" s="18">
        <v>9</v>
      </c>
      <c r="K7" s="18">
        <f t="shared" si="4"/>
        <v>20</v>
      </c>
      <c r="L7" s="18">
        <v>11</v>
      </c>
      <c r="M7" s="18">
        <v>9</v>
      </c>
    </row>
    <row r="8" spans="1:13" ht="34.5" customHeight="1">
      <c r="A8" s="17" t="s">
        <v>58</v>
      </c>
      <c r="B8" s="43">
        <f t="shared" si="0"/>
        <v>25</v>
      </c>
      <c r="C8" s="43">
        <f t="shared" si="1"/>
        <v>11</v>
      </c>
      <c r="D8" s="43">
        <f t="shared" si="1"/>
        <v>14</v>
      </c>
      <c r="E8" s="18">
        <f t="shared" si="2"/>
        <v>9</v>
      </c>
      <c r="F8" s="18">
        <v>5</v>
      </c>
      <c r="G8" s="18">
        <v>4</v>
      </c>
      <c r="H8" s="18">
        <f t="shared" si="3"/>
        <v>7</v>
      </c>
      <c r="I8" s="18">
        <v>3</v>
      </c>
      <c r="J8" s="18">
        <v>4</v>
      </c>
      <c r="K8" s="18">
        <f t="shared" si="4"/>
        <v>9</v>
      </c>
      <c r="L8" s="18">
        <v>3</v>
      </c>
      <c r="M8" s="18">
        <v>6</v>
      </c>
    </row>
    <row r="9" spans="1:13" ht="34.5" customHeight="1">
      <c r="A9" s="17" t="s">
        <v>59</v>
      </c>
      <c r="B9" s="43">
        <f t="shared" si="0"/>
        <v>25</v>
      </c>
      <c r="C9" s="43">
        <f t="shared" si="1"/>
        <v>16</v>
      </c>
      <c r="D9" s="43">
        <f t="shared" si="1"/>
        <v>9</v>
      </c>
      <c r="E9" s="18">
        <f t="shared" si="2"/>
        <v>5</v>
      </c>
      <c r="F9" s="18">
        <v>3</v>
      </c>
      <c r="G9" s="18">
        <v>2</v>
      </c>
      <c r="H9" s="18">
        <f t="shared" si="3"/>
        <v>8</v>
      </c>
      <c r="I9" s="18">
        <v>6</v>
      </c>
      <c r="J9" s="18">
        <v>2</v>
      </c>
      <c r="K9" s="18">
        <f t="shared" si="4"/>
        <v>12</v>
      </c>
      <c r="L9" s="18">
        <v>7</v>
      </c>
      <c r="M9" s="18">
        <v>5</v>
      </c>
    </row>
    <row r="10" spans="1:13" ht="34.5" customHeight="1">
      <c r="A10" s="17" t="s">
        <v>60</v>
      </c>
      <c r="B10" s="43">
        <f t="shared" si="0"/>
        <v>158</v>
      </c>
      <c r="C10" s="43">
        <f t="shared" si="1"/>
        <v>83</v>
      </c>
      <c r="D10" s="43">
        <f t="shared" si="1"/>
        <v>75</v>
      </c>
      <c r="E10" s="18">
        <f t="shared" si="2"/>
        <v>59</v>
      </c>
      <c r="F10" s="18">
        <v>34</v>
      </c>
      <c r="G10" s="18">
        <v>25</v>
      </c>
      <c r="H10" s="18">
        <f t="shared" si="3"/>
        <v>48</v>
      </c>
      <c r="I10" s="18">
        <v>26</v>
      </c>
      <c r="J10" s="18">
        <v>22</v>
      </c>
      <c r="K10" s="18">
        <f t="shared" si="4"/>
        <v>51</v>
      </c>
      <c r="L10" s="18">
        <v>23</v>
      </c>
      <c r="M10" s="18">
        <v>28</v>
      </c>
    </row>
    <row r="11" spans="1:13" ht="34.5" customHeight="1">
      <c r="A11" s="17" t="s">
        <v>61</v>
      </c>
      <c r="B11" s="43">
        <f t="shared" si="0"/>
        <v>29</v>
      </c>
      <c r="C11" s="43">
        <f t="shared" si="1"/>
        <v>15</v>
      </c>
      <c r="D11" s="43">
        <f t="shared" si="1"/>
        <v>14</v>
      </c>
      <c r="E11" s="18">
        <f t="shared" si="2"/>
        <v>11</v>
      </c>
      <c r="F11" s="18">
        <v>4</v>
      </c>
      <c r="G11" s="18">
        <v>7</v>
      </c>
      <c r="H11" s="18">
        <f t="shared" si="3"/>
        <v>9</v>
      </c>
      <c r="I11" s="18">
        <v>6</v>
      </c>
      <c r="J11" s="18">
        <v>3</v>
      </c>
      <c r="K11" s="18">
        <f t="shared" si="4"/>
        <v>9</v>
      </c>
      <c r="L11" s="18">
        <v>5</v>
      </c>
      <c r="M11" s="18">
        <v>4</v>
      </c>
    </row>
    <row r="12" spans="1:13" ht="34.5" customHeight="1">
      <c r="A12" s="17" t="s">
        <v>62</v>
      </c>
      <c r="B12" s="43">
        <f t="shared" si="0"/>
        <v>11</v>
      </c>
      <c r="C12" s="43">
        <f t="shared" si="1"/>
        <v>4</v>
      </c>
      <c r="D12" s="43">
        <f t="shared" si="1"/>
        <v>7</v>
      </c>
      <c r="E12" s="18">
        <f t="shared" si="2"/>
        <v>4</v>
      </c>
      <c r="F12" s="18">
        <v>2</v>
      </c>
      <c r="G12" s="18">
        <v>2</v>
      </c>
      <c r="H12" s="18">
        <f t="shared" si="3"/>
        <v>4</v>
      </c>
      <c r="I12" s="18">
        <v>1</v>
      </c>
      <c r="J12" s="18">
        <v>3</v>
      </c>
      <c r="K12" s="18">
        <f t="shared" si="4"/>
        <v>3</v>
      </c>
      <c r="L12" s="18">
        <v>1</v>
      </c>
      <c r="M12" s="18">
        <v>2</v>
      </c>
    </row>
    <row r="13" spans="1:13" ht="34.5" customHeight="1">
      <c r="A13" s="17" t="s">
        <v>63</v>
      </c>
      <c r="B13" s="43">
        <f t="shared" si="0"/>
        <v>6</v>
      </c>
      <c r="C13" s="43">
        <f t="shared" si="1"/>
        <v>5</v>
      </c>
      <c r="D13" s="43">
        <f t="shared" si="1"/>
        <v>1</v>
      </c>
      <c r="E13" s="18">
        <f t="shared" si="2"/>
        <v>2</v>
      </c>
      <c r="F13" s="18">
        <v>2</v>
      </c>
      <c r="G13" s="18">
        <v>0</v>
      </c>
      <c r="H13" s="18">
        <f t="shared" si="3"/>
        <v>1</v>
      </c>
      <c r="I13" s="18">
        <v>1</v>
      </c>
      <c r="J13" s="18">
        <v>0</v>
      </c>
      <c r="K13" s="18">
        <f t="shared" si="4"/>
        <v>3</v>
      </c>
      <c r="L13" s="18">
        <v>2</v>
      </c>
      <c r="M13" s="18">
        <v>1</v>
      </c>
    </row>
    <row r="14" spans="1:13" ht="34.5" customHeight="1">
      <c r="A14" s="17" t="s">
        <v>64</v>
      </c>
      <c r="B14" s="43">
        <f t="shared" si="0"/>
        <v>75</v>
      </c>
      <c r="C14" s="43">
        <f t="shared" si="1"/>
        <v>41</v>
      </c>
      <c r="D14" s="43">
        <f t="shared" si="1"/>
        <v>34</v>
      </c>
      <c r="E14" s="18">
        <f t="shared" si="2"/>
        <v>23</v>
      </c>
      <c r="F14" s="18">
        <v>13</v>
      </c>
      <c r="G14" s="18">
        <v>10</v>
      </c>
      <c r="H14" s="18">
        <f t="shared" si="3"/>
        <v>32</v>
      </c>
      <c r="I14" s="18">
        <v>16</v>
      </c>
      <c r="J14" s="18">
        <v>16</v>
      </c>
      <c r="K14" s="18">
        <f t="shared" si="4"/>
        <v>20</v>
      </c>
      <c r="L14" s="18">
        <v>12</v>
      </c>
      <c r="M14" s="18">
        <v>8</v>
      </c>
    </row>
    <row r="15" spans="1:13" ht="34.5" customHeight="1">
      <c r="A15" s="17" t="s">
        <v>65</v>
      </c>
      <c r="B15" s="43">
        <f t="shared" si="0"/>
        <v>22</v>
      </c>
      <c r="C15" s="43">
        <f t="shared" si="1"/>
        <v>11</v>
      </c>
      <c r="D15" s="43">
        <f t="shared" si="1"/>
        <v>11</v>
      </c>
      <c r="E15" s="18">
        <f t="shared" si="2"/>
        <v>8</v>
      </c>
      <c r="F15" s="18">
        <v>4</v>
      </c>
      <c r="G15" s="18">
        <v>4</v>
      </c>
      <c r="H15" s="18">
        <f t="shared" si="3"/>
        <v>6</v>
      </c>
      <c r="I15" s="18">
        <v>4</v>
      </c>
      <c r="J15" s="18">
        <v>2</v>
      </c>
      <c r="K15" s="18">
        <f t="shared" si="4"/>
        <v>8</v>
      </c>
      <c r="L15" s="18">
        <v>3</v>
      </c>
      <c r="M15" s="18">
        <v>5</v>
      </c>
    </row>
    <row r="16" spans="1:13" ht="34.5" customHeight="1">
      <c r="A16" s="17" t="s">
        <v>66</v>
      </c>
      <c r="B16" s="43">
        <f t="shared" si="0"/>
        <v>15</v>
      </c>
      <c r="C16" s="43">
        <f t="shared" si="1"/>
        <v>8</v>
      </c>
      <c r="D16" s="43">
        <f t="shared" si="1"/>
        <v>7</v>
      </c>
      <c r="E16" s="18">
        <f t="shared" si="2"/>
        <v>5</v>
      </c>
      <c r="F16" s="18">
        <v>2</v>
      </c>
      <c r="G16" s="18">
        <v>3</v>
      </c>
      <c r="H16" s="18">
        <f t="shared" si="3"/>
        <v>5</v>
      </c>
      <c r="I16" s="18">
        <v>3</v>
      </c>
      <c r="J16" s="18">
        <v>2</v>
      </c>
      <c r="K16" s="18">
        <f t="shared" si="4"/>
        <v>5</v>
      </c>
      <c r="L16" s="18">
        <v>3</v>
      </c>
      <c r="M16" s="18">
        <v>2</v>
      </c>
    </row>
    <row r="17" spans="1:13" ht="34.5" customHeight="1">
      <c r="A17" s="5" t="s">
        <v>96</v>
      </c>
      <c r="B17" s="43">
        <f>SUM(C17:D17)</f>
        <v>39</v>
      </c>
      <c r="C17" s="43">
        <f>SUM(F17,I17,L17)</f>
        <v>23</v>
      </c>
      <c r="D17" s="43">
        <f>SUM(G17,J17,M17)</f>
        <v>16</v>
      </c>
      <c r="E17" s="18">
        <f>SUM(F17:G17)</f>
        <v>7</v>
      </c>
      <c r="F17" s="58">
        <v>4</v>
      </c>
      <c r="G17" s="58">
        <v>3</v>
      </c>
      <c r="H17" s="18">
        <f>SUM(I17:J17)</f>
        <v>20</v>
      </c>
      <c r="I17" s="58">
        <v>11</v>
      </c>
      <c r="J17" s="58">
        <v>9</v>
      </c>
      <c r="K17" s="18">
        <f>SUM(L17:M17)</f>
        <v>12</v>
      </c>
      <c r="L17" s="58">
        <v>8</v>
      </c>
      <c r="M17" s="58">
        <v>4</v>
      </c>
    </row>
    <row r="18" spans="1:13" ht="34.5" customHeight="1">
      <c r="A18" s="17" t="s">
        <v>67</v>
      </c>
      <c r="B18" s="43">
        <f t="shared" si="0"/>
        <v>23</v>
      </c>
      <c r="C18" s="43">
        <f t="shared" si="1"/>
        <v>13</v>
      </c>
      <c r="D18" s="43">
        <f t="shared" si="1"/>
        <v>10</v>
      </c>
      <c r="E18" s="18">
        <f t="shared" si="2"/>
        <v>3</v>
      </c>
      <c r="F18" s="18">
        <v>2</v>
      </c>
      <c r="G18" s="18">
        <v>1</v>
      </c>
      <c r="H18" s="18">
        <f t="shared" si="3"/>
        <v>10</v>
      </c>
      <c r="I18" s="18">
        <v>6</v>
      </c>
      <c r="J18" s="18">
        <v>4</v>
      </c>
      <c r="K18" s="18">
        <f t="shared" si="4"/>
        <v>10</v>
      </c>
      <c r="L18" s="18">
        <v>5</v>
      </c>
      <c r="M18" s="18">
        <v>5</v>
      </c>
    </row>
    <row r="19" spans="1:13" ht="34.5" customHeight="1">
      <c r="A19" s="7" t="s">
        <v>71</v>
      </c>
      <c r="B19" s="57">
        <f aca="true" t="shared" si="5" ref="B19:M19">SUM(B5:B18)</f>
        <v>625</v>
      </c>
      <c r="C19" s="57">
        <f t="shared" si="5"/>
        <v>326</v>
      </c>
      <c r="D19" s="57">
        <f t="shared" si="5"/>
        <v>299</v>
      </c>
      <c r="E19" s="57">
        <f t="shared" si="5"/>
        <v>196</v>
      </c>
      <c r="F19" s="57">
        <f t="shared" si="5"/>
        <v>104</v>
      </c>
      <c r="G19" s="57">
        <f t="shared" si="5"/>
        <v>92</v>
      </c>
      <c r="H19" s="57">
        <f t="shared" si="5"/>
        <v>220</v>
      </c>
      <c r="I19" s="57">
        <f t="shared" si="5"/>
        <v>119</v>
      </c>
      <c r="J19" s="57">
        <f t="shared" si="5"/>
        <v>101</v>
      </c>
      <c r="K19" s="57">
        <f t="shared" si="5"/>
        <v>209</v>
      </c>
      <c r="L19" s="57">
        <f t="shared" si="5"/>
        <v>103</v>
      </c>
      <c r="M19" s="57">
        <f t="shared" si="5"/>
        <v>106</v>
      </c>
    </row>
    <row r="20" spans="1:13" ht="13.5">
      <c r="A20" s="60" t="s">
        <v>97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7" t="s">
        <v>13</v>
      </c>
    </row>
  </sheetData>
  <sheetProtection/>
  <mergeCells count="6">
    <mergeCell ref="A3:A4"/>
    <mergeCell ref="A1:M1"/>
    <mergeCell ref="B3:D3"/>
    <mergeCell ref="E3:G3"/>
    <mergeCell ref="H3:J3"/>
    <mergeCell ref="K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6.25390625" style="0" customWidth="1"/>
    <col min="3" max="7" width="6.375" style="0" customWidth="1"/>
    <col min="8" max="13" width="5.00390625" style="0" customWidth="1"/>
  </cols>
  <sheetData>
    <row r="1" spans="1:13" ht="18.75">
      <c r="A1" s="177" t="s">
        <v>370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7" t="s">
        <v>45</v>
      </c>
    </row>
    <row r="3" spans="1:13" ht="15" customHeight="1">
      <c r="A3" s="179" t="s">
        <v>93</v>
      </c>
      <c r="B3" s="204" t="s">
        <v>72</v>
      </c>
      <c r="C3" s="204"/>
      <c r="D3" s="204"/>
      <c r="E3" s="179" t="s">
        <v>73</v>
      </c>
      <c r="F3" s="179"/>
      <c r="G3" s="179"/>
      <c r="H3" s="179" t="s">
        <v>74</v>
      </c>
      <c r="I3" s="179"/>
      <c r="J3" s="179"/>
      <c r="K3" s="179" t="s">
        <v>75</v>
      </c>
      <c r="L3" s="179"/>
      <c r="M3" s="179"/>
    </row>
    <row r="4" spans="1:13" ht="15" customHeight="1">
      <c r="A4" s="179"/>
      <c r="B4" s="28" t="s">
        <v>48</v>
      </c>
      <c r="C4" s="28" t="s">
        <v>2</v>
      </c>
      <c r="D4" s="28" t="s">
        <v>3</v>
      </c>
      <c r="E4" s="3" t="s">
        <v>48</v>
      </c>
      <c r="F4" s="3" t="s">
        <v>2</v>
      </c>
      <c r="G4" s="3" t="s">
        <v>3</v>
      </c>
      <c r="H4" s="3" t="s">
        <v>48</v>
      </c>
      <c r="I4" s="3" t="s">
        <v>2</v>
      </c>
      <c r="J4" s="3" t="s">
        <v>3</v>
      </c>
      <c r="K4" s="3" t="s">
        <v>48</v>
      </c>
      <c r="L4" s="3" t="s">
        <v>2</v>
      </c>
      <c r="M4" s="3" t="s">
        <v>3</v>
      </c>
    </row>
    <row r="5" spans="1:13" ht="30" customHeight="1">
      <c r="A5" s="15" t="s">
        <v>89</v>
      </c>
      <c r="B5" s="43">
        <f aca="true" t="shared" si="0" ref="B5:B13">E5+H5+K5</f>
        <v>179</v>
      </c>
      <c r="C5" s="43">
        <f aca="true" t="shared" si="1" ref="C5:C13">F5+I5+L5</f>
        <v>88</v>
      </c>
      <c r="D5" s="43">
        <f aca="true" t="shared" si="2" ref="D5:D13">G5+J5+M5</f>
        <v>91</v>
      </c>
      <c r="E5" s="18">
        <f aca="true" t="shared" si="3" ref="E5:E13">F5+G5</f>
        <v>173</v>
      </c>
      <c r="F5" s="18">
        <v>84</v>
      </c>
      <c r="G5" s="18">
        <v>89</v>
      </c>
      <c r="H5" s="18">
        <f aca="true" t="shared" si="4" ref="H5:H13">I5+J5</f>
        <v>0</v>
      </c>
      <c r="I5" s="18">
        <v>0</v>
      </c>
      <c r="J5" s="18">
        <v>0</v>
      </c>
      <c r="K5" s="18">
        <f aca="true" t="shared" si="5" ref="K5:K13">L5+M5</f>
        <v>6</v>
      </c>
      <c r="L5" s="18">
        <f>1+3</f>
        <v>4</v>
      </c>
      <c r="M5" s="18">
        <v>2</v>
      </c>
    </row>
    <row r="6" spans="1:13" ht="30" customHeight="1">
      <c r="A6" s="15" t="s">
        <v>90</v>
      </c>
      <c r="B6" s="43">
        <f t="shared" si="0"/>
        <v>186</v>
      </c>
      <c r="C6" s="43">
        <f t="shared" si="1"/>
        <v>100</v>
      </c>
      <c r="D6" s="43">
        <f t="shared" si="2"/>
        <v>86</v>
      </c>
      <c r="E6" s="18">
        <f t="shared" si="3"/>
        <v>177</v>
      </c>
      <c r="F6" s="18">
        <v>95</v>
      </c>
      <c r="G6" s="18">
        <v>82</v>
      </c>
      <c r="H6" s="18">
        <f t="shared" si="4"/>
        <v>0</v>
      </c>
      <c r="I6" s="18">
        <v>0</v>
      </c>
      <c r="J6" s="18">
        <v>0</v>
      </c>
      <c r="K6" s="18">
        <f t="shared" si="5"/>
        <v>9</v>
      </c>
      <c r="L6" s="18">
        <v>5</v>
      </c>
      <c r="M6" s="18">
        <v>4</v>
      </c>
    </row>
    <row r="7" spans="1:13" ht="30" customHeight="1">
      <c r="A7" s="15" t="s">
        <v>91</v>
      </c>
      <c r="B7" s="43">
        <f t="shared" si="0"/>
        <v>184</v>
      </c>
      <c r="C7" s="43">
        <f t="shared" si="1"/>
        <v>88</v>
      </c>
      <c r="D7" s="43">
        <f t="shared" si="2"/>
        <v>96</v>
      </c>
      <c r="E7" s="18">
        <f t="shared" si="3"/>
        <v>174</v>
      </c>
      <c r="F7" s="18">
        <v>81</v>
      </c>
      <c r="G7" s="18">
        <v>93</v>
      </c>
      <c r="H7" s="18">
        <f t="shared" si="4"/>
        <v>0</v>
      </c>
      <c r="I7" s="18">
        <v>0</v>
      </c>
      <c r="J7" s="18">
        <v>0</v>
      </c>
      <c r="K7" s="18">
        <f t="shared" si="5"/>
        <v>10</v>
      </c>
      <c r="L7" s="18">
        <f>1+6</f>
        <v>7</v>
      </c>
      <c r="M7" s="18">
        <v>3</v>
      </c>
    </row>
    <row r="8" spans="1:13" ht="30" customHeight="1">
      <c r="A8" s="15" t="s">
        <v>92</v>
      </c>
      <c r="B8" s="43">
        <f t="shared" si="0"/>
        <v>198</v>
      </c>
      <c r="C8" s="43">
        <f t="shared" si="1"/>
        <v>98</v>
      </c>
      <c r="D8" s="43">
        <f t="shared" si="2"/>
        <v>100</v>
      </c>
      <c r="E8" s="18">
        <f t="shared" si="3"/>
        <v>193</v>
      </c>
      <c r="F8" s="18">
        <v>95</v>
      </c>
      <c r="G8" s="18">
        <v>98</v>
      </c>
      <c r="H8" s="20">
        <f t="shared" si="4"/>
        <v>0</v>
      </c>
      <c r="I8" s="18">
        <v>0</v>
      </c>
      <c r="J8" s="18">
        <v>0</v>
      </c>
      <c r="K8" s="20">
        <f t="shared" si="5"/>
        <v>5</v>
      </c>
      <c r="L8" s="18">
        <v>3</v>
      </c>
      <c r="M8" s="18">
        <v>2</v>
      </c>
    </row>
    <row r="9" spans="1:13" ht="30" customHeight="1">
      <c r="A9" s="15" t="s">
        <v>354</v>
      </c>
      <c r="B9" s="43">
        <f t="shared" si="0"/>
        <v>176</v>
      </c>
      <c r="C9" s="43">
        <f t="shared" si="1"/>
        <v>98</v>
      </c>
      <c r="D9" s="43">
        <f t="shared" si="2"/>
        <v>78</v>
      </c>
      <c r="E9" s="18">
        <f t="shared" si="3"/>
        <v>164</v>
      </c>
      <c r="F9" s="18">
        <v>88</v>
      </c>
      <c r="G9" s="18">
        <v>76</v>
      </c>
      <c r="H9" s="20">
        <f t="shared" si="4"/>
        <v>4</v>
      </c>
      <c r="I9" s="18">
        <v>3</v>
      </c>
      <c r="J9" s="18">
        <v>1</v>
      </c>
      <c r="K9" s="20">
        <f t="shared" si="5"/>
        <v>8</v>
      </c>
      <c r="L9" s="18">
        <v>7</v>
      </c>
      <c r="M9" s="18">
        <v>1</v>
      </c>
    </row>
    <row r="10" spans="1:13" ht="30" customHeight="1">
      <c r="A10" s="15" t="s">
        <v>355</v>
      </c>
      <c r="B10" s="43">
        <f t="shared" si="0"/>
        <v>178</v>
      </c>
      <c r="C10" s="43">
        <f t="shared" si="1"/>
        <v>92</v>
      </c>
      <c r="D10" s="43">
        <f t="shared" si="2"/>
        <v>86</v>
      </c>
      <c r="E10" s="18">
        <f t="shared" si="3"/>
        <v>168</v>
      </c>
      <c r="F10" s="18">
        <v>87</v>
      </c>
      <c r="G10" s="18">
        <v>81</v>
      </c>
      <c r="H10" s="20">
        <f t="shared" si="4"/>
        <v>0</v>
      </c>
      <c r="I10" s="18">
        <v>0</v>
      </c>
      <c r="J10" s="18">
        <v>0</v>
      </c>
      <c r="K10" s="20">
        <f t="shared" si="5"/>
        <v>10</v>
      </c>
      <c r="L10" s="18">
        <v>5</v>
      </c>
      <c r="M10" s="18">
        <v>5</v>
      </c>
    </row>
    <row r="11" spans="1:13" ht="30" customHeight="1">
      <c r="A11" s="15" t="s">
        <v>356</v>
      </c>
      <c r="B11" s="43">
        <f t="shared" si="0"/>
        <v>205</v>
      </c>
      <c r="C11" s="43">
        <f t="shared" si="1"/>
        <v>96</v>
      </c>
      <c r="D11" s="43">
        <f t="shared" si="2"/>
        <v>109</v>
      </c>
      <c r="E11" s="18">
        <f t="shared" si="3"/>
        <v>188</v>
      </c>
      <c r="F11" s="18">
        <v>87</v>
      </c>
      <c r="G11" s="18">
        <v>101</v>
      </c>
      <c r="H11" s="20">
        <f t="shared" si="4"/>
        <v>5</v>
      </c>
      <c r="I11" s="18">
        <v>4</v>
      </c>
      <c r="J11" s="18">
        <v>1</v>
      </c>
      <c r="K11" s="20">
        <f t="shared" si="5"/>
        <v>12</v>
      </c>
      <c r="L11" s="18">
        <v>5</v>
      </c>
      <c r="M11" s="18">
        <v>7</v>
      </c>
    </row>
    <row r="12" spans="1:13" ht="30" customHeight="1">
      <c r="A12" s="15" t="s">
        <v>357</v>
      </c>
      <c r="B12" s="43">
        <f t="shared" si="0"/>
        <v>190</v>
      </c>
      <c r="C12" s="43">
        <f t="shared" si="1"/>
        <v>97</v>
      </c>
      <c r="D12" s="43">
        <f t="shared" si="2"/>
        <v>93</v>
      </c>
      <c r="E12" s="18">
        <f t="shared" si="3"/>
        <v>174</v>
      </c>
      <c r="F12" s="18">
        <v>88</v>
      </c>
      <c r="G12" s="18">
        <v>86</v>
      </c>
      <c r="H12" s="20">
        <f t="shared" si="4"/>
        <v>4</v>
      </c>
      <c r="I12" s="18">
        <v>4</v>
      </c>
      <c r="J12" s="18">
        <v>0</v>
      </c>
      <c r="K12" s="20">
        <f t="shared" si="5"/>
        <v>12</v>
      </c>
      <c r="L12" s="18">
        <v>5</v>
      </c>
      <c r="M12" s="18">
        <v>7</v>
      </c>
    </row>
    <row r="13" spans="1:13" ht="30" customHeight="1">
      <c r="A13" s="15" t="s">
        <v>358</v>
      </c>
      <c r="B13" s="43">
        <f t="shared" si="0"/>
        <v>176</v>
      </c>
      <c r="C13" s="43">
        <f t="shared" si="1"/>
        <v>72</v>
      </c>
      <c r="D13" s="43">
        <f t="shared" si="2"/>
        <v>104</v>
      </c>
      <c r="E13" s="18">
        <f t="shared" si="3"/>
        <v>171</v>
      </c>
      <c r="F13" s="18">
        <v>69</v>
      </c>
      <c r="G13" s="18">
        <v>102</v>
      </c>
      <c r="H13" s="20">
        <f t="shared" si="4"/>
        <v>2</v>
      </c>
      <c r="I13" s="18">
        <v>1</v>
      </c>
      <c r="J13" s="18">
        <v>1</v>
      </c>
      <c r="K13" s="20">
        <f t="shared" si="5"/>
        <v>3</v>
      </c>
      <c r="L13" s="18">
        <v>2</v>
      </c>
      <c r="M13" s="18">
        <v>1</v>
      </c>
    </row>
    <row r="14" spans="1:1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27" t="s">
        <v>359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/>
  <mergeCells count="6">
    <mergeCell ref="A3:A4"/>
    <mergeCell ref="A1:M1"/>
    <mergeCell ref="B3:D3"/>
    <mergeCell ref="E3:G3"/>
    <mergeCell ref="H3:J3"/>
    <mergeCell ref="K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Normal="60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11.25390625" style="0" customWidth="1"/>
    <col min="2" max="5" width="10.00390625" style="0" customWidth="1"/>
    <col min="6" max="10" width="18.75390625" style="0" customWidth="1"/>
    <col min="12" max="12" width="8.875" style="0" customWidth="1"/>
    <col min="13" max="13" width="11.625" style="0" bestFit="1" customWidth="1"/>
  </cols>
  <sheetData>
    <row r="1" spans="1:10" ht="18.75">
      <c r="A1" s="177" t="s">
        <v>109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27" t="s">
        <v>94</v>
      </c>
    </row>
    <row r="3" spans="1:10" ht="15" customHeight="1">
      <c r="A3" s="178" t="s">
        <v>95</v>
      </c>
      <c r="B3" s="44" t="s">
        <v>1</v>
      </c>
      <c r="C3" s="178" t="s">
        <v>103</v>
      </c>
      <c r="D3" s="180"/>
      <c r="E3" s="44" t="s">
        <v>84</v>
      </c>
      <c r="F3" s="180" t="s">
        <v>104</v>
      </c>
      <c r="G3" s="179"/>
      <c r="H3" s="206" t="s">
        <v>105</v>
      </c>
      <c r="I3" s="179" t="s">
        <v>106</v>
      </c>
      <c r="J3" s="205" t="s">
        <v>71</v>
      </c>
    </row>
    <row r="4" spans="1:10" ht="15" customHeight="1">
      <c r="A4" s="178"/>
      <c r="B4" s="7" t="s">
        <v>81</v>
      </c>
      <c r="C4" s="3" t="s">
        <v>82</v>
      </c>
      <c r="D4" s="3" t="s">
        <v>83</v>
      </c>
      <c r="E4" s="7" t="s">
        <v>85</v>
      </c>
      <c r="F4" s="12" t="s">
        <v>107</v>
      </c>
      <c r="G4" s="3" t="s">
        <v>108</v>
      </c>
      <c r="H4" s="198"/>
      <c r="I4" s="179"/>
      <c r="J4" s="205"/>
    </row>
    <row r="5" spans="1:13" ht="24.75" customHeight="1">
      <c r="A5" s="17" t="s">
        <v>131</v>
      </c>
      <c r="B5" s="18">
        <f>SUM(C5:E5)</f>
        <v>220</v>
      </c>
      <c r="C5" s="18">
        <v>33</v>
      </c>
      <c r="D5" s="18">
        <v>24</v>
      </c>
      <c r="E5" s="18">
        <v>163</v>
      </c>
      <c r="F5" s="10">
        <v>26850000</v>
      </c>
      <c r="G5" s="10">
        <v>16410000</v>
      </c>
      <c r="H5" s="10">
        <v>3453869</v>
      </c>
      <c r="I5" s="10">
        <v>43432762</v>
      </c>
      <c r="J5" s="23">
        <f>SUM(F5:I5)</f>
        <v>90146631</v>
      </c>
      <c r="L5" s="61"/>
      <c r="M5" s="61"/>
    </row>
    <row r="6" spans="1:13" ht="24.75" customHeight="1">
      <c r="A6" s="17" t="s">
        <v>132</v>
      </c>
      <c r="B6" s="18">
        <f>SUM(C6:E6)</f>
        <v>232</v>
      </c>
      <c r="C6" s="18">
        <v>31</v>
      </c>
      <c r="D6" s="18">
        <v>29</v>
      </c>
      <c r="E6" s="18">
        <v>172</v>
      </c>
      <c r="F6" s="10">
        <v>33535000</v>
      </c>
      <c r="G6" s="10">
        <v>10560000</v>
      </c>
      <c r="H6" s="10">
        <v>3123920</v>
      </c>
      <c r="I6" s="10">
        <v>43432762</v>
      </c>
      <c r="J6" s="23">
        <f>SUM(F6:I6)</f>
        <v>90651682</v>
      </c>
      <c r="L6" s="61"/>
      <c r="M6" s="61"/>
    </row>
    <row r="7" spans="1:13" ht="24.75" customHeight="1">
      <c r="A7" s="17" t="s">
        <v>133</v>
      </c>
      <c r="B7" s="18">
        <f aca="true" t="shared" si="0" ref="B7:B12">SUM(C7:E7)</f>
        <v>239</v>
      </c>
      <c r="C7" s="18">
        <v>26</v>
      </c>
      <c r="D7" s="18">
        <v>36</v>
      </c>
      <c r="E7" s="18">
        <v>177</v>
      </c>
      <c r="F7" s="10">
        <v>33535000</v>
      </c>
      <c r="G7" s="10">
        <v>10560000</v>
      </c>
      <c r="H7" s="10">
        <v>3123920</v>
      </c>
      <c r="I7" s="10">
        <v>43432762</v>
      </c>
      <c r="J7" s="23">
        <f aca="true" t="shared" si="1" ref="J7:J12">SUM(F7:I7)</f>
        <v>90651682</v>
      </c>
      <c r="L7" s="61"/>
      <c r="M7" s="61"/>
    </row>
    <row r="8" spans="1:13" ht="24.75" customHeight="1">
      <c r="A8" s="17" t="s">
        <v>134</v>
      </c>
      <c r="B8" s="18">
        <f t="shared" si="0"/>
        <v>248</v>
      </c>
      <c r="C8" s="18">
        <v>28</v>
      </c>
      <c r="D8" s="18">
        <v>36</v>
      </c>
      <c r="E8" s="18">
        <v>184</v>
      </c>
      <c r="F8" s="10">
        <v>25725000</v>
      </c>
      <c r="G8" s="10">
        <v>29030000</v>
      </c>
      <c r="H8" s="10">
        <v>1963457</v>
      </c>
      <c r="I8" s="10">
        <v>37846149</v>
      </c>
      <c r="J8" s="23">
        <f>SUM(F8:I8)</f>
        <v>94564606</v>
      </c>
      <c r="L8" s="61"/>
      <c r="M8" s="61"/>
    </row>
    <row r="9" spans="1:13" ht="24.75" customHeight="1">
      <c r="A9" s="17" t="s">
        <v>135</v>
      </c>
      <c r="B9" s="18">
        <f t="shared" si="0"/>
        <v>256</v>
      </c>
      <c r="C9" s="18">
        <v>26</v>
      </c>
      <c r="D9" s="18">
        <v>41</v>
      </c>
      <c r="E9" s="18">
        <v>189</v>
      </c>
      <c r="F9" s="10">
        <v>27270000</v>
      </c>
      <c r="G9" s="10">
        <v>35870000</v>
      </c>
      <c r="H9" s="10">
        <v>2057034</v>
      </c>
      <c r="I9" s="10">
        <v>30052282</v>
      </c>
      <c r="J9" s="23">
        <f t="shared" si="1"/>
        <v>95249316</v>
      </c>
      <c r="L9" s="61"/>
      <c r="M9" s="61"/>
    </row>
    <row r="10" spans="1:13" ht="24.75" customHeight="1">
      <c r="A10" s="17" t="s">
        <v>136</v>
      </c>
      <c r="B10" s="18">
        <f t="shared" si="0"/>
        <v>261</v>
      </c>
      <c r="C10" s="18">
        <v>26</v>
      </c>
      <c r="D10" s="18">
        <v>40</v>
      </c>
      <c r="E10" s="18">
        <v>195</v>
      </c>
      <c r="F10" s="10">
        <v>37180000</v>
      </c>
      <c r="G10" s="10">
        <v>26340000</v>
      </c>
      <c r="H10" s="10">
        <v>4760976</v>
      </c>
      <c r="I10" s="10">
        <v>24500000</v>
      </c>
      <c r="J10" s="23">
        <f>SUM(F10:I10)</f>
        <v>92780976</v>
      </c>
      <c r="L10" s="61"/>
      <c r="M10" s="61"/>
    </row>
    <row r="11" spans="1:13" ht="24.75" customHeight="1">
      <c r="A11" s="17" t="s">
        <v>137</v>
      </c>
      <c r="B11" s="18">
        <f t="shared" si="0"/>
        <v>267</v>
      </c>
      <c r="C11" s="18">
        <v>31</v>
      </c>
      <c r="D11" s="18">
        <v>36</v>
      </c>
      <c r="E11" s="18">
        <v>200</v>
      </c>
      <c r="F11" s="10">
        <v>40760000</v>
      </c>
      <c r="G11" s="10">
        <v>32280000</v>
      </c>
      <c r="H11" s="10">
        <v>2415654</v>
      </c>
      <c r="I11" s="10">
        <v>23500000</v>
      </c>
      <c r="J11" s="23">
        <f t="shared" si="1"/>
        <v>98955654</v>
      </c>
      <c r="L11" s="61"/>
      <c r="M11" s="61"/>
    </row>
    <row r="12" spans="1:13" ht="24.75" customHeight="1">
      <c r="A12" s="17" t="s">
        <v>138</v>
      </c>
      <c r="B12" s="18">
        <f t="shared" si="0"/>
        <v>273</v>
      </c>
      <c r="C12" s="18">
        <v>35</v>
      </c>
      <c r="D12" s="18">
        <v>34</v>
      </c>
      <c r="E12" s="18">
        <v>204</v>
      </c>
      <c r="F12" s="10">
        <v>49493000</v>
      </c>
      <c r="G12" s="10">
        <v>20280000</v>
      </c>
      <c r="H12" s="10">
        <v>6720358</v>
      </c>
      <c r="I12" s="10">
        <v>23500000</v>
      </c>
      <c r="J12" s="23">
        <f t="shared" si="1"/>
        <v>99993358</v>
      </c>
      <c r="L12" s="61"/>
      <c r="M12" s="61"/>
    </row>
    <row r="13" spans="1:10" ht="13.5">
      <c r="A13" s="1"/>
      <c r="B13" s="1"/>
      <c r="C13" s="1"/>
      <c r="D13" s="1"/>
      <c r="E13" s="1"/>
      <c r="F13" s="1"/>
      <c r="G13" s="1"/>
      <c r="H13" s="1"/>
      <c r="I13" s="1"/>
      <c r="J13" s="27" t="s">
        <v>13</v>
      </c>
    </row>
  </sheetData>
  <sheetProtection/>
  <mergeCells count="7">
    <mergeCell ref="A1:J1"/>
    <mergeCell ref="I3:I4"/>
    <mergeCell ref="J3:J4"/>
    <mergeCell ref="H3:H4"/>
    <mergeCell ref="A3:A4"/>
    <mergeCell ref="C3:D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4"/>
  <sheetViews>
    <sheetView view="pageBreakPreview" zoomScale="60" zoomScaleNormal="60" zoomScalePageLayoutView="0" workbookViewId="0" topLeftCell="A1">
      <selection activeCell="F3" sqref="F3"/>
    </sheetView>
  </sheetViews>
  <sheetFormatPr defaultColWidth="9.00390625" defaultRowHeight="13.5"/>
  <cols>
    <col min="1" max="1" width="7.375" style="106" customWidth="1"/>
    <col min="2" max="2" width="37.375" style="106" customWidth="1"/>
    <col min="3" max="3" width="10.50390625" style="106" customWidth="1"/>
    <col min="4" max="4" width="20.75390625" style="106" bestFit="1" customWidth="1"/>
    <col min="5" max="5" width="22.25390625" style="106" bestFit="1" customWidth="1"/>
    <col min="6" max="6" width="9.75390625" style="106" customWidth="1"/>
    <col min="7" max="7" width="7.875" style="106" customWidth="1"/>
    <col min="8" max="8" width="8.75390625" style="106" customWidth="1"/>
    <col min="9" max="9" width="10.00390625" style="106" customWidth="1"/>
    <col min="10" max="10" width="70.50390625" style="106" customWidth="1"/>
    <col min="11" max="16384" width="9.00390625" style="106" customWidth="1"/>
  </cols>
  <sheetData>
    <row r="1" spans="1:5" ht="18.75">
      <c r="A1" s="207" t="s">
        <v>353</v>
      </c>
      <c r="B1" s="207"/>
      <c r="C1" s="207"/>
      <c r="D1" s="207"/>
      <c r="E1" s="207"/>
    </row>
    <row r="2" spans="1:5" ht="15" thickBot="1">
      <c r="A2" s="107"/>
      <c r="B2" s="108"/>
      <c r="C2" s="107"/>
      <c r="D2" s="109"/>
      <c r="E2" s="110" t="s">
        <v>365</v>
      </c>
    </row>
    <row r="3" spans="1:5" ht="14.25">
      <c r="A3" s="90" t="s">
        <v>139</v>
      </c>
      <c r="B3" s="91" t="s">
        <v>140</v>
      </c>
      <c r="C3" s="92" t="s">
        <v>141</v>
      </c>
      <c r="D3" s="91" t="s">
        <v>142</v>
      </c>
      <c r="E3" s="93" t="s">
        <v>143</v>
      </c>
    </row>
    <row r="4" spans="1:10" s="114" customFormat="1" ht="21" customHeight="1">
      <c r="A4" s="94" t="s">
        <v>144</v>
      </c>
      <c r="B4" s="45" t="s">
        <v>145</v>
      </c>
      <c r="C4" s="3" t="s">
        <v>146</v>
      </c>
      <c r="D4" s="15" t="s">
        <v>147</v>
      </c>
      <c r="E4" s="95">
        <v>21412</v>
      </c>
      <c r="F4" s="111"/>
      <c r="G4" s="112"/>
      <c r="H4" s="111"/>
      <c r="I4" s="111"/>
      <c r="J4" s="113"/>
    </row>
    <row r="5" spans="1:10" s="114" customFormat="1" ht="21" customHeight="1">
      <c r="A5" s="94" t="s">
        <v>148</v>
      </c>
      <c r="B5" s="45" t="s">
        <v>149</v>
      </c>
      <c r="C5" s="3" t="s">
        <v>146</v>
      </c>
      <c r="D5" s="15" t="s">
        <v>150</v>
      </c>
      <c r="E5" s="95">
        <v>30028</v>
      </c>
      <c r="F5" s="111"/>
      <c r="G5" s="112"/>
      <c r="H5" s="111"/>
      <c r="I5" s="111"/>
      <c r="J5" s="113"/>
    </row>
    <row r="6" spans="1:10" s="114" customFormat="1" ht="21" customHeight="1">
      <c r="A6" s="94" t="s">
        <v>148</v>
      </c>
      <c r="B6" s="45" t="s">
        <v>151</v>
      </c>
      <c r="C6" s="3" t="s">
        <v>146</v>
      </c>
      <c r="D6" s="15" t="s">
        <v>150</v>
      </c>
      <c r="E6" s="95">
        <v>30028</v>
      </c>
      <c r="F6" s="111"/>
      <c r="G6" s="112"/>
      <c r="H6" s="111"/>
      <c r="I6" s="111"/>
      <c r="J6" s="113"/>
    </row>
    <row r="7" spans="1:10" s="114" customFormat="1" ht="21" customHeight="1">
      <c r="A7" s="94" t="s">
        <v>148</v>
      </c>
      <c r="B7" s="45" t="s">
        <v>152</v>
      </c>
      <c r="C7" s="3" t="s">
        <v>146</v>
      </c>
      <c r="D7" s="15" t="s">
        <v>153</v>
      </c>
      <c r="E7" s="95">
        <v>34866</v>
      </c>
      <c r="F7" s="111"/>
      <c r="G7" s="112"/>
      <c r="H7" s="111"/>
      <c r="I7" s="111"/>
      <c r="J7" s="113"/>
    </row>
    <row r="8" spans="1:10" s="114" customFormat="1" ht="21" customHeight="1">
      <c r="A8" s="94" t="s">
        <v>148</v>
      </c>
      <c r="B8" s="45" t="s">
        <v>154</v>
      </c>
      <c r="C8" s="3" t="s">
        <v>146</v>
      </c>
      <c r="D8" s="15" t="s">
        <v>153</v>
      </c>
      <c r="E8" s="95">
        <v>34866</v>
      </c>
      <c r="F8" s="111"/>
      <c r="G8" s="112"/>
      <c r="H8" s="111"/>
      <c r="I8" s="111"/>
      <c r="J8" s="113"/>
    </row>
    <row r="9" spans="1:10" s="114" customFormat="1" ht="21" customHeight="1">
      <c r="A9" s="94" t="s">
        <v>148</v>
      </c>
      <c r="B9" s="45" t="s">
        <v>155</v>
      </c>
      <c r="C9" s="3" t="s">
        <v>146</v>
      </c>
      <c r="D9" s="15" t="s">
        <v>156</v>
      </c>
      <c r="E9" s="95">
        <v>38204</v>
      </c>
      <c r="F9" s="111"/>
      <c r="G9" s="112"/>
      <c r="H9" s="111"/>
      <c r="I9" s="111"/>
      <c r="J9" s="113"/>
    </row>
    <row r="10" spans="1:10" s="114" customFormat="1" ht="21" customHeight="1">
      <c r="A10" s="94"/>
      <c r="B10" s="45" t="s">
        <v>157</v>
      </c>
      <c r="C10" s="3" t="s">
        <v>146</v>
      </c>
      <c r="D10" s="15" t="s">
        <v>156</v>
      </c>
      <c r="E10" s="96"/>
      <c r="F10" s="111"/>
      <c r="G10" s="112"/>
      <c r="H10" s="111"/>
      <c r="I10" s="111"/>
      <c r="J10" s="113"/>
    </row>
    <row r="11" spans="1:10" s="114" customFormat="1" ht="21" customHeight="1">
      <c r="A11" s="94"/>
      <c r="B11" s="45" t="s">
        <v>158</v>
      </c>
      <c r="C11" s="3" t="s">
        <v>146</v>
      </c>
      <c r="D11" s="15" t="s">
        <v>156</v>
      </c>
      <c r="E11" s="96"/>
      <c r="F11" s="111"/>
      <c r="G11" s="112"/>
      <c r="H11" s="111"/>
      <c r="I11" s="111"/>
      <c r="J11" s="113"/>
    </row>
    <row r="12" spans="1:10" s="114" customFormat="1" ht="21" customHeight="1">
      <c r="A12" s="94"/>
      <c r="B12" s="45" t="s">
        <v>159</v>
      </c>
      <c r="C12" s="3" t="s">
        <v>146</v>
      </c>
      <c r="D12" s="15" t="s">
        <v>160</v>
      </c>
      <c r="E12" s="96"/>
      <c r="F12" s="111"/>
      <c r="G12" s="112"/>
      <c r="H12" s="111"/>
      <c r="I12" s="111"/>
      <c r="J12" s="113"/>
    </row>
    <row r="13" spans="1:10" s="114" customFormat="1" ht="21" customHeight="1">
      <c r="A13" s="94"/>
      <c r="B13" s="45" t="s">
        <v>161</v>
      </c>
      <c r="C13" s="3" t="s">
        <v>146</v>
      </c>
      <c r="D13" s="15" t="s">
        <v>162</v>
      </c>
      <c r="E13" s="96"/>
      <c r="F13" s="111"/>
      <c r="G13" s="112"/>
      <c r="H13" s="111"/>
      <c r="I13" s="111"/>
      <c r="J13" s="113"/>
    </row>
    <row r="14" spans="1:10" s="114" customFormat="1" ht="21" customHeight="1">
      <c r="A14" s="94"/>
      <c r="B14" s="45" t="s">
        <v>309</v>
      </c>
      <c r="C14" s="3" t="s">
        <v>146</v>
      </c>
      <c r="D14" s="15" t="s">
        <v>162</v>
      </c>
      <c r="E14" s="96"/>
      <c r="F14" s="111"/>
      <c r="G14" s="112"/>
      <c r="H14" s="111"/>
      <c r="I14" s="111"/>
      <c r="J14" s="113"/>
    </row>
    <row r="15" spans="1:10" s="114" customFormat="1" ht="21" customHeight="1">
      <c r="A15" s="94"/>
      <c r="B15" s="45" t="s">
        <v>163</v>
      </c>
      <c r="C15" s="3" t="s">
        <v>146</v>
      </c>
      <c r="D15" s="97" t="s">
        <v>153</v>
      </c>
      <c r="E15" s="96"/>
      <c r="F15" s="111"/>
      <c r="G15" s="112"/>
      <c r="H15" s="111"/>
      <c r="I15" s="111"/>
      <c r="J15" s="113"/>
    </row>
    <row r="16" spans="1:10" s="114" customFormat="1" ht="21" customHeight="1">
      <c r="A16" s="94"/>
      <c r="B16" s="154" t="s">
        <v>164</v>
      </c>
      <c r="C16" s="155" t="s">
        <v>146</v>
      </c>
      <c r="D16" s="97" t="s">
        <v>156</v>
      </c>
      <c r="E16" s="96"/>
      <c r="F16" s="111"/>
      <c r="G16" s="112"/>
      <c r="H16" s="111"/>
      <c r="I16" s="111"/>
      <c r="J16" s="113"/>
    </row>
    <row r="17" spans="1:10" s="114" customFormat="1" ht="21" customHeight="1">
      <c r="A17" s="94"/>
      <c r="B17" s="154" t="s">
        <v>165</v>
      </c>
      <c r="C17" s="155" t="s">
        <v>146</v>
      </c>
      <c r="D17" s="97" t="s">
        <v>153</v>
      </c>
      <c r="E17" s="96"/>
      <c r="F17" s="111"/>
      <c r="G17" s="112"/>
      <c r="H17" s="111"/>
      <c r="I17" s="111"/>
      <c r="J17" s="113"/>
    </row>
    <row r="18" spans="1:10" s="114" customFormat="1" ht="21" customHeight="1">
      <c r="A18" s="94"/>
      <c r="B18" s="154" t="s">
        <v>166</v>
      </c>
      <c r="C18" s="155" t="s">
        <v>146</v>
      </c>
      <c r="D18" s="97" t="s">
        <v>153</v>
      </c>
      <c r="E18" s="96"/>
      <c r="F18" s="111"/>
      <c r="G18" s="112"/>
      <c r="H18" s="111"/>
      <c r="I18" s="111"/>
      <c r="J18" s="113"/>
    </row>
    <row r="19" spans="1:10" s="114" customFormat="1" ht="21" customHeight="1">
      <c r="A19" s="94"/>
      <c r="B19" s="154" t="s">
        <v>310</v>
      </c>
      <c r="C19" s="155" t="s">
        <v>146</v>
      </c>
      <c r="D19" s="97" t="s">
        <v>153</v>
      </c>
      <c r="E19" s="96"/>
      <c r="F19" s="111"/>
      <c r="G19" s="112"/>
      <c r="H19" s="111"/>
      <c r="I19" s="111"/>
      <c r="J19" s="113"/>
    </row>
    <row r="20" spans="1:10" s="114" customFormat="1" ht="21" customHeight="1">
      <c r="A20" s="94"/>
      <c r="B20" s="154" t="s">
        <v>167</v>
      </c>
      <c r="C20" s="155" t="s">
        <v>146</v>
      </c>
      <c r="D20" s="97" t="s">
        <v>153</v>
      </c>
      <c r="E20" s="96"/>
      <c r="F20" s="111"/>
      <c r="G20" s="112"/>
      <c r="H20" s="111"/>
      <c r="I20" s="111"/>
      <c r="J20" s="113"/>
    </row>
    <row r="21" spans="1:10" s="114" customFormat="1" ht="21" customHeight="1">
      <c r="A21" s="98"/>
      <c r="B21" s="156" t="s">
        <v>168</v>
      </c>
      <c r="C21" s="157" t="s">
        <v>146</v>
      </c>
      <c r="D21" s="158" t="s">
        <v>153</v>
      </c>
      <c r="E21" s="99"/>
      <c r="F21" s="111"/>
      <c r="G21" s="112"/>
      <c r="H21" s="111"/>
      <c r="I21" s="111"/>
      <c r="J21" s="113"/>
    </row>
    <row r="22" spans="1:10" s="114" customFormat="1" ht="21" customHeight="1">
      <c r="A22" s="94"/>
      <c r="B22" s="154" t="s">
        <v>169</v>
      </c>
      <c r="C22" s="155" t="s">
        <v>146</v>
      </c>
      <c r="D22" s="97" t="s">
        <v>162</v>
      </c>
      <c r="E22" s="96"/>
      <c r="F22" s="111"/>
      <c r="G22" s="112"/>
      <c r="H22" s="111"/>
      <c r="I22" s="111"/>
      <c r="J22" s="113"/>
    </row>
    <row r="23" spans="1:10" s="114" customFormat="1" ht="21" customHeight="1">
      <c r="A23" s="94"/>
      <c r="B23" s="154" t="s">
        <v>311</v>
      </c>
      <c r="C23" s="155" t="s">
        <v>146</v>
      </c>
      <c r="D23" s="97" t="s">
        <v>153</v>
      </c>
      <c r="E23" s="96"/>
      <c r="F23" s="111"/>
      <c r="G23" s="112"/>
      <c r="H23" s="111"/>
      <c r="I23" s="111"/>
      <c r="J23" s="113"/>
    </row>
    <row r="24" spans="1:10" s="114" customFormat="1" ht="21" customHeight="1">
      <c r="A24" s="94"/>
      <c r="B24" s="45" t="s">
        <v>170</v>
      </c>
      <c r="C24" s="3" t="s">
        <v>146</v>
      </c>
      <c r="D24" s="15" t="s">
        <v>156</v>
      </c>
      <c r="E24" s="96"/>
      <c r="F24" s="111"/>
      <c r="G24" s="112"/>
      <c r="H24" s="111"/>
      <c r="I24" s="111"/>
      <c r="J24" s="113"/>
    </row>
    <row r="25" spans="1:10" s="114" customFormat="1" ht="21" customHeight="1">
      <c r="A25" s="94"/>
      <c r="B25" s="45" t="s">
        <v>171</v>
      </c>
      <c r="C25" s="3" t="s">
        <v>146</v>
      </c>
      <c r="D25" s="15" t="s">
        <v>153</v>
      </c>
      <c r="E25" s="96"/>
      <c r="F25" s="111"/>
      <c r="G25" s="112"/>
      <c r="H25" s="111"/>
      <c r="I25" s="111"/>
      <c r="J25" s="113"/>
    </row>
    <row r="26" spans="1:10" s="114" customFormat="1" ht="21" customHeight="1">
      <c r="A26" s="94"/>
      <c r="B26" s="45" t="s">
        <v>312</v>
      </c>
      <c r="C26" s="3" t="s">
        <v>146</v>
      </c>
      <c r="D26" s="15" t="s">
        <v>153</v>
      </c>
      <c r="E26" s="96"/>
      <c r="F26" s="111"/>
      <c r="G26" s="112"/>
      <c r="H26" s="111"/>
      <c r="I26" s="111"/>
      <c r="J26" s="113"/>
    </row>
    <row r="27" spans="1:10" s="114" customFormat="1" ht="21" customHeight="1">
      <c r="A27" s="94"/>
      <c r="B27" s="45" t="s">
        <v>313</v>
      </c>
      <c r="C27" s="3" t="s">
        <v>146</v>
      </c>
      <c r="D27" s="15" t="s">
        <v>153</v>
      </c>
      <c r="E27" s="96"/>
      <c r="F27" s="111"/>
      <c r="G27" s="112"/>
      <c r="H27" s="111"/>
      <c r="I27" s="111"/>
      <c r="J27" s="113"/>
    </row>
    <row r="28" spans="1:10" s="114" customFormat="1" ht="21" customHeight="1">
      <c r="A28" s="94"/>
      <c r="B28" s="45" t="s">
        <v>314</v>
      </c>
      <c r="C28" s="3" t="s">
        <v>146</v>
      </c>
      <c r="D28" s="15" t="s">
        <v>153</v>
      </c>
      <c r="E28" s="96"/>
      <c r="F28" s="111"/>
      <c r="G28" s="112"/>
      <c r="H28" s="111"/>
      <c r="I28" s="111"/>
      <c r="J28" s="113"/>
    </row>
    <row r="29" spans="1:10" s="114" customFormat="1" ht="21" customHeight="1">
      <c r="A29" s="94"/>
      <c r="B29" s="45" t="s">
        <v>172</v>
      </c>
      <c r="C29" s="3" t="s">
        <v>146</v>
      </c>
      <c r="D29" s="15" t="s">
        <v>153</v>
      </c>
      <c r="E29" s="96"/>
      <c r="F29" s="111"/>
      <c r="G29" s="112"/>
      <c r="H29" s="111"/>
      <c r="I29" s="111"/>
      <c r="J29" s="113"/>
    </row>
    <row r="30" spans="1:10" s="114" customFormat="1" ht="21" customHeight="1">
      <c r="A30" s="170" t="s">
        <v>148</v>
      </c>
      <c r="B30" s="171" t="s">
        <v>173</v>
      </c>
      <c r="C30" s="7" t="s">
        <v>174</v>
      </c>
      <c r="D30" s="22" t="s">
        <v>156</v>
      </c>
      <c r="E30" s="172">
        <v>34866</v>
      </c>
      <c r="F30" s="111"/>
      <c r="G30" s="112"/>
      <c r="H30" s="111"/>
      <c r="I30" s="111"/>
      <c r="J30" s="113"/>
    </row>
    <row r="31" spans="1:10" s="114" customFormat="1" ht="21" customHeight="1">
      <c r="A31" s="94"/>
      <c r="B31" s="45" t="s">
        <v>175</v>
      </c>
      <c r="C31" s="3" t="s">
        <v>174</v>
      </c>
      <c r="D31" s="15" t="s">
        <v>156</v>
      </c>
      <c r="E31" s="96"/>
      <c r="F31" s="111"/>
      <c r="G31" s="112"/>
      <c r="H31" s="111"/>
      <c r="I31" s="111"/>
      <c r="J31" s="113"/>
    </row>
    <row r="32" spans="1:10" s="114" customFormat="1" ht="21" customHeight="1">
      <c r="A32" s="94"/>
      <c r="B32" s="45" t="s">
        <v>176</v>
      </c>
      <c r="C32" s="3" t="s">
        <v>174</v>
      </c>
      <c r="D32" s="15" t="s">
        <v>153</v>
      </c>
      <c r="E32" s="96"/>
      <c r="F32" s="111"/>
      <c r="G32" s="112"/>
      <c r="H32" s="111"/>
      <c r="I32" s="111"/>
      <c r="J32" s="113"/>
    </row>
    <row r="33" spans="1:10" s="114" customFormat="1" ht="21" customHeight="1">
      <c r="A33" s="94"/>
      <c r="B33" s="45" t="s">
        <v>177</v>
      </c>
      <c r="C33" s="3" t="s">
        <v>174</v>
      </c>
      <c r="D33" s="15" t="s">
        <v>153</v>
      </c>
      <c r="E33" s="96"/>
      <c r="F33" s="111"/>
      <c r="G33" s="112"/>
      <c r="H33" s="111"/>
      <c r="I33" s="111"/>
      <c r="J33" s="113"/>
    </row>
    <row r="34" spans="1:10" s="114" customFormat="1" ht="21" customHeight="1">
      <c r="A34" s="94"/>
      <c r="B34" s="45" t="s">
        <v>178</v>
      </c>
      <c r="C34" s="3" t="s">
        <v>174</v>
      </c>
      <c r="D34" s="15" t="s">
        <v>153</v>
      </c>
      <c r="E34" s="96"/>
      <c r="F34" s="111"/>
      <c r="G34" s="112"/>
      <c r="H34" s="111"/>
      <c r="I34" s="111"/>
      <c r="J34" s="113"/>
    </row>
    <row r="35" spans="1:10" s="114" customFormat="1" ht="21" customHeight="1">
      <c r="A35" s="98"/>
      <c r="B35" s="156" t="s">
        <v>179</v>
      </c>
      <c r="C35" s="157" t="s">
        <v>174</v>
      </c>
      <c r="D35" s="158" t="s">
        <v>153</v>
      </c>
      <c r="E35" s="159"/>
      <c r="F35" s="111"/>
      <c r="G35" s="112"/>
      <c r="H35" s="111"/>
      <c r="I35" s="111"/>
      <c r="J35" s="113"/>
    </row>
    <row r="36" spans="1:10" s="114" customFormat="1" ht="21" customHeight="1">
      <c r="A36" s="94"/>
      <c r="B36" s="45" t="s">
        <v>180</v>
      </c>
      <c r="C36" s="3" t="s">
        <v>174</v>
      </c>
      <c r="D36" s="15" t="s">
        <v>156</v>
      </c>
      <c r="E36" s="96"/>
      <c r="F36" s="111"/>
      <c r="G36" s="112"/>
      <c r="H36" s="111"/>
      <c r="I36" s="111"/>
      <c r="J36" s="113"/>
    </row>
    <row r="37" spans="1:10" s="114" customFormat="1" ht="21" customHeight="1">
      <c r="A37" s="94"/>
      <c r="B37" s="45" t="s">
        <v>181</v>
      </c>
      <c r="C37" s="3" t="s">
        <v>174</v>
      </c>
      <c r="D37" s="15" t="s">
        <v>153</v>
      </c>
      <c r="E37" s="96"/>
      <c r="F37" s="111"/>
      <c r="G37" s="112"/>
      <c r="H37" s="111"/>
      <c r="I37" s="111"/>
      <c r="J37" s="113"/>
    </row>
    <row r="38" spans="1:10" s="114" customFormat="1" ht="21" customHeight="1">
      <c r="A38" s="94"/>
      <c r="B38" s="45" t="s">
        <v>182</v>
      </c>
      <c r="C38" s="3" t="s">
        <v>174</v>
      </c>
      <c r="D38" s="15" t="s">
        <v>153</v>
      </c>
      <c r="E38" s="96"/>
      <c r="F38" s="111"/>
      <c r="G38" s="112"/>
      <c r="H38" s="111"/>
      <c r="I38" s="111"/>
      <c r="J38" s="113"/>
    </row>
    <row r="39" spans="1:10" s="114" customFormat="1" ht="21" customHeight="1">
      <c r="A39" s="94"/>
      <c r="B39" s="45" t="s">
        <v>183</v>
      </c>
      <c r="C39" s="3" t="s">
        <v>174</v>
      </c>
      <c r="D39" s="15" t="s">
        <v>162</v>
      </c>
      <c r="E39" s="96"/>
      <c r="F39" s="111"/>
      <c r="G39" s="112"/>
      <c r="H39" s="111"/>
      <c r="I39" s="111"/>
      <c r="J39" s="113"/>
    </row>
    <row r="40" spans="1:5" ht="21" customHeight="1">
      <c r="A40" s="94"/>
      <c r="B40" s="45" t="s">
        <v>184</v>
      </c>
      <c r="C40" s="3" t="s">
        <v>174</v>
      </c>
      <c r="D40" s="15" t="s">
        <v>162</v>
      </c>
      <c r="E40" s="96"/>
    </row>
    <row r="41" spans="1:5" ht="21" customHeight="1">
      <c r="A41" s="94"/>
      <c r="B41" s="45" t="s">
        <v>185</v>
      </c>
      <c r="C41" s="3" t="s">
        <v>174</v>
      </c>
      <c r="D41" s="15" t="s">
        <v>162</v>
      </c>
      <c r="E41" s="96"/>
    </row>
    <row r="42" spans="1:5" ht="21" customHeight="1">
      <c r="A42" s="94"/>
      <c r="B42" s="45" t="s">
        <v>186</v>
      </c>
      <c r="C42" s="3" t="s">
        <v>174</v>
      </c>
      <c r="D42" s="15" t="s">
        <v>153</v>
      </c>
      <c r="E42" s="96"/>
    </row>
    <row r="43" spans="1:5" ht="21" customHeight="1">
      <c r="A43" s="94"/>
      <c r="B43" s="45" t="s">
        <v>315</v>
      </c>
      <c r="C43" s="3" t="s">
        <v>174</v>
      </c>
      <c r="D43" s="15" t="s">
        <v>153</v>
      </c>
      <c r="E43" s="96"/>
    </row>
    <row r="44" spans="1:5" ht="21" customHeight="1">
      <c r="A44" s="94"/>
      <c r="B44" s="45" t="s">
        <v>187</v>
      </c>
      <c r="C44" s="3" t="s">
        <v>174</v>
      </c>
      <c r="D44" s="15" t="s">
        <v>153</v>
      </c>
      <c r="E44" s="96"/>
    </row>
    <row r="45" spans="1:5" ht="13.5">
      <c r="A45" s="149"/>
      <c r="B45" s="150"/>
      <c r="C45" s="149"/>
      <c r="D45" s="151"/>
      <c r="E45" s="152" t="s">
        <v>364</v>
      </c>
    </row>
    <row r="46" spans="1:5" ht="18.75">
      <c r="A46" s="207" t="s">
        <v>353</v>
      </c>
      <c r="B46" s="207"/>
      <c r="C46" s="207"/>
      <c r="D46" s="207"/>
      <c r="E46" s="207"/>
    </row>
    <row r="47" spans="1:5" ht="15" thickBot="1">
      <c r="A47" s="107"/>
      <c r="B47" s="108"/>
      <c r="C47" s="107"/>
      <c r="D47" s="109"/>
      <c r="E47" s="110" t="s">
        <v>365</v>
      </c>
    </row>
    <row r="48" spans="1:5" ht="15" thickBot="1">
      <c r="A48" s="90" t="s">
        <v>139</v>
      </c>
      <c r="B48" s="91" t="s">
        <v>140</v>
      </c>
      <c r="C48" s="92" t="s">
        <v>141</v>
      </c>
      <c r="D48" s="91" t="s">
        <v>142</v>
      </c>
      <c r="E48" s="93" t="s">
        <v>143</v>
      </c>
    </row>
    <row r="49" spans="1:5" ht="21" customHeight="1" thickTop="1">
      <c r="A49" s="101" t="s">
        <v>148</v>
      </c>
      <c r="B49" s="102" t="s">
        <v>188</v>
      </c>
      <c r="C49" s="103" t="s">
        <v>189</v>
      </c>
      <c r="D49" s="104" t="s">
        <v>150</v>
      </c>
      <c r="E49" s="105">
        <v>29260</v>
      </c>
    </row>
    <row r="50" spans="1:5" ht="21" customHeight="1">
      <c r="A50" s="94"/>
      <c r="B50" s="45" t="s">
        <v>190</v>
      </c>
      <c r="C50" s="3" t="s">
        <v>189</v>
      </c>
      <c r="D50" s="15" t="s">
        <v>153</v>
      </c>
      <c r="E50" s="96"/>
    </row>
    <row r="51" spans="1:5" ht="21" customHeight="1">
      <c r="A51" s="94"/>
      <c r="B51" s="45" t="s">
        <v>191</v>
      </c>
      <c r="C51" s="3" t="s">
        <v>189</v>
      </c>
      <c r="D51" s="15" t="s">
        <v>153</v>
      </c>
      <c r="E51" s="96"/>
    </row>
    <row r="52" spans="1:5" ht="21" customHeight="1">
      <c r="A52" s="94"/>
      <c r="B52" s="45" t="s">
        <v>316</v>
      </c>
      <c r="C52" s="3" t="s">
        <v>189</v>
      </c>
      <c r="D52" s="15" t="s">
        <v>153</v>
      </c>
      <c r="E52" s="96"/>
    </row>
    <row r="53" spans="1:5" ht="21" customHeight="1">
      <c r="A53" s="94"/>
      <c r="B53" s="45" t="s">
        <v>192</v>
      </c>
      <c r="C53" s="3" t="s">
        <v>189</v>
      </c>
      <c r="D53" s="15" t="s">
        <v>156</v>
      </c>
      <c r="E53" s="96"/>
    </row>
    <row r="54" spans="1:5" ht="21" customHeight="1">
      <c r="A54" s="98"/>
      <c r="B54" s="100" t="s">
        <v>193</v>
      </c>
      <c r="C54" s="44" t="s">
        <v>189</v>
      </c>
      <c r="D54" s="11" t="s">
        <v>153</v>
      </c>
      <c r="E54" s="99"/>
    </row>
    <row r="55" spans="1:5" ht="21" customHeight="1">
      <c r="A55" s="94"/>
      <c r="B55" s="45" t="s">
        <v>317</v>
      </c>
      <c r="C55" s="3" t="s">
        <v>189</v>
      </c>
      <c r="D55" s="15" t="s">
        <v>153</v>
      </c>
      <c r="E55" s="96"/>
    </row>
    <row r="56" spans="1:5" ht="21" customHeight="1">
      <c r="A56" s="94"/>
      <c r="B56" s="45" t="s">
        <v>318</v>
      </c>
      <c r="C56" s="3" t="s">
        <v>189</v>
      </c>
      <c r="D56" s="15" t="s">
        <v>153</v>
      </c>
      <c r="E56" s="96"/>
    </row>
    <row r="57" spans="1:5" ht="21" customHeight="1">
      <c r="A57" s="94"/>
      <c r="B57" s="45" t="s">
        <v>194</v>
      </c>
      <c r="C57" s="3" t="s">
        <v>189</v>
      </c>
      <c r="D57" s="15" t="s">
        <v>153</v>
      </c>
      <c r="E57" s="96"/>
    </row>
    <row r="58" spans="1:5" ht="21" customHeight="1">
      <c r="A58" s="94"/>
      <c r="B58" s="45" t="s">
        <v>195</v>
      </c>
      <c r="C58" s="3" t="s">
        <v>189</v>
      </c>
      <c r="D58" s="15" t="s">
        <v>153</v>
      </c>
      <c r="E58" s="96"/>
    </row>
    <row r="59" spans="1:5" ht="21" customHeight="1">
      <c r="A59" s="94"/>
      <c r="B59" s="45" t="s">
        <v>196</v>
      </c>
      <c r="C59" s="3" t="s">
        <v>189</v>
      </c>
      <c r="D59" s="15" t="s">
        <v>153</v>
      </c>
      <c r="E59" s="96"/>
    </row>
    <row r="60" spans="1:5" ht="21" customHeight="1">
      <c r="A60" s="94"/>
      <c r="B60" s="45" t="s">
        <v>197</v>
      </c>
      <c r="C60" s="3" t="s">
        <v>189</v>
      </c>
      <c r="D60" s="15" t="s">
        <v>153</v>
      </c>
      <c r="E60" s="96"/>
    </row>
    <row r="61" spans="1:5" ht="21" customHeight="1">
      <c r="A61" s="94"/>
      <c r="B61" s="45" t="s">
        <v>198</v>
      </c>
      <c r="C61" s="3" t="s">
        <v>189</v>
      </c>
      <c r="D61" s="15" t="s">
        <v>153</v>
      </c>
      <c r="E61" s="96"/>
    </row>
    <row r="62" spans="1:5" ht="21" customHeight="1">
      <c r="A62" s="94"/>
      <c r="B62" s="45" t="s">
        <v>199</v>
      </c>
      <c r="C62" s="3" t="s">
        <v>189</v>
      </c>
      <c r="D62" s="15" t="s">
        <v>153</v>
      </c>
      <c r="E62" s="96"/>
    </row>
    <row r="63" spans="1:5" ht="21" customHeight="1">
      <c r="A63" s="94"/>
      <c r="B63" s="45" t="s">
        <v>200</v>
      </c>
      <c r="C63" s="3" t="s">
        <v>189</v>
      </c>
      <c r="D63" s="15" t="s">
        <v>153</v>
      </c>
      <c r="E63" s="96"/>
    </row>
    <row r="64" spans="1:5" ht="21" customHeight="1">
      <c r="A64" s="94"/>
      <c r="B64" s="45" t="s">
        <v>201</v>
      </c>
      <c r="C64" s="3" t="s">
        <v>189</v>
      </c>
      <c r="D64" s="15" t="s">
        <v>153</v>
      </c>
      <c r="E64" s="96"/>
    </row>
    <row r="65" spans="1:5" ht="21" customHeight="1">
      <c r="A65" s="94"/>
      <c r="B65" s="45" t="s">
        <v>202</v>
      </c>
      <c r="C65" s="3" t="s">
        <v>189</v>
      </c>
      <c r="D65" s="15" t="s">
        <v>153</v>
      </c>
      <c r="E65" s="96"/>
    </row>
    <row r="66" spans="1:5" ht="21" customHeight="1">
      <c r="A66" s="94"/>
      <c r="B66" s="45" t="s">
        <v>203</v>
      </c>
      <c r="C66" s="3" t="s">
        <v>189</v>
      </c>
      <c r="D66" s="15" t="s">
        <v>156</v>
      </c>
      <c r="E66" s="96"/>
    </row>
    <row r="67" spans="1:5" ht="21" customHeight="1">
      <c r="A67" s="94"/>
      <c r="B67" s="45" t="s">
        <v>311</v>
      </c>
      <c r="C67" s="3" t="s">
        <v>189</v>
      </c>
      <c r="D67" s="15" t="s">
        <v>153</v>
      </c>
      <c r="E67" s="96"/>
    </row>
    <row r="68" spans="1:5" ht="21" customHeight="1">
      <c r="A68" s="94"/>
      <c r="B68" s="45" t="s">
        <v>319</v>
      </c>
      <c r="C68" s="3" t="s">
        <v>189</v>
      </c>
      <c r="D68" s="15" t="s">
        <v>153</v>
      </c>
      <c r="E68" s="96"/>
    </row>
    <row r="69" spans="1:5" ht="21" customHeight="1">
      <c r="A69" s="94"/>
      <c r="B69" s="45" t="s">
        <v>204</v>
      </c>
      <c r="C69" s="3" t="s">
        <v>189</v>
      </c>
      <c r="D69" s="15" t="s">
        <v>205</v>
      </c>
      <c r="E69" s="96"/>
    </row>
    <row r="70" spans="1:5" ht="21" customHeight="1">
      <c r="A70" s="94"/>
      <c r="B70" s="45" t="s">
        <v>206</v>
      </c>
      <c r="C70" s="3" t="s">
        <v>189</v>
      </c>
      <c r="D70" s="15" t="s">
        <v>153</v>
      </c>
      <c r="E70" s="96"/>
    </row>
    <row r="71" spans="1:5" ht="21" customHeight="1">
      <c r="A71" s="98"/>
      <c r="B71" s="100" t="s">
        <v>320</v>
      </c>
      <c r="C71" s="44" t="s">
        <v>189</v>
      </c>
      <c r="D71" s="11" t="s">
        <v>153</v>
      </c>
      <c r="E71" s="99"/>
    </row>
    <row r="72" spans="1:5" ht="21" customHeight="1">
      <c r="A72" s="3"/>
      <c r="B72" s="45" t="s">
        <v>321</v>
      </c>
      <c r="C72" s="3" t="s">
        <v>207</v>
      </c>
      <c r="D72" s="15" t="s">
        <v>153</v>
      </c>
      <c r="E72" s="173"/>
    </row>
    <row r="73" spans="1:5" ht="21" customHeight="1">
      <c r="A73" s="98"/>
      <c r="B73" s="100" t="s">
        <v>322</v>
      </c>
      <c r="C73" s="44" t="s">
        <v>207</v>
      </c>
      <c r="D73" s="11" t="s">
        <v>153</v>
      </c>
      <c r="E73" s="99"/>
    </row>
    <row r="74" spans="1:5" ht="21" customHeight="1">
      <c r="A74" s="94"/>
      <c r="B74" s="45" t="s">
        <v>208</v>
      </c>
      <c r="C74" s="3" t="s">
        <v>207</v>
      </c>
      <c r="D74" s="15" t="s">
        <v>153</v>
      </c>
      <c r="E74" s="96"/>
    </row>
    <row r="75" spans="1:5" ht="21" customHeight="1">
      <c r="A75" s="94"/>
      <c r="B75" s="45" t="s">
        <v>209</v>
      </c>
      <c r="C75" s="3" t="s">
        <v>207</v>
      </c>
      <c r="D75" s="15" t="s">
        <v>153</v>
      </c>
      <c r="E75" s="96"/>
    </row>
    <row r="76" spans="1:5" ht="21" customHeight="1">
      <c r="A76" s="94"/>
      <c r="B76" s="45" t="s">
        <v>210</v>
      </c>
      <c r="C76" s="3" t="s">
        <v>207</v>
      </c>
      <c r="D76" s="15" t="s">
        <v>153</v>
      </c>
      <c r="E76" s="96"/>
    </row>
    <row r="77" spans="1:5" ht="21" customHeight="1">
      <c r="A77" s="94"/>
      <c r="B77" s="45" t="s">
        <v>211</v>
      </c>
      <c r="C77" s="3" t="s">
        <v>207</v>
      </c>
      <c r="D77" s="15" t="s">
        <v>156</v>
      </c>
      <c r="E77" s="96"/>
    </row>
    <row r="78" spans="1:5" ht="21" customHeight="1">
      <c r="A78" s="94"/>
      <c r="B78" s="45" t="s">
        <v>212</v>
      </c>
      <c r="C78" s="3" t="s">
        <v>207</v>
      </c>
      <c r="D78" s="15" t="s">
        <v>153</v>
      </c>
      <c r="E78" s="96"/>
    </row>
    <row r="79" spans="1:5" ht="21" customHeight="1">
      <c r="A79" s="170" t="s">
        <v>144</v>
      </c>
      <c r="B79" s="171" t="s">
        <v>213</v>
      </c>
      <c r="C79" s="7" t="s">
        <v>214</v>
      </c>
      <c r="D79" s="22" t="s">
        <v>153</v>
      </c>
      <c r="E79" s="172">
        <v>29626</v>
      </c>
    </row>
    <row r="80" spans="1:5" ht="21" customHeight="1">
      <c r="A80" s="94" t="s">
        <v>148</v>
      </c>
      <c r="B80" s="45" t="s">
        <v>215</v>
      </c>
      <c r="C80" s="3" t="s">
        <v>214</v>
      </c>
      <c r="D80" s="15" t="s">
        <v>156</v>
      </c>
      <c r="E80" s="95">
        <v>35704</v>
      </c>
    </row>
    <row r="81" spans="1:5" ht="21" customHeight="1">
      <c r="A81" s="94" t="s">
        <v>148</v>
      </c>
      <c r="B81" s="45" t="s">
        <v>216</v>
      </c>
      <c r="C81" s="3" t="s">
        <v>214</v>
      </c>
      <c r="D81" s="15" t="s">
        <v>153</v>
      </c>
      <c r="E81" s="95">
        <v>35704</v>
      </c>
    </row>
    <row r="82" spans="1:5" ht="21" customHeight="1">
      <c r="A82" s="94"/>
      <c r="B82" s="45" t="s">
        <v>217</v>
      </c>
      <c r="C82" s="3" t="s">
        <v>214</v>
      </c>
      <c r="D82" s="15" t="s">
        <v>162</v>
      </c>
      <c r="E82" s="96"/>
    </row>
    <row r="83" spans="1:5" ht="21" customHeight="1">
      <c r="A83" s="94"/>
      <c r="B83" s="45" t="s">
        <v>218</v>
      </c>
      <c r="C83" s="3" t="s">
        <v>214</v>
      </c>
      <c r="D83" s="15" t="s">
        <v>153</v>
      </c>
      <c r="E83" s="96"/>
    </row>
    <row r="84" spans="1:5" ht="21" customHeight="1">
      <c r="A84" s="94"/>
      <c r="B84" s="45" t="s">
        <v>219</v>
      </c>
      <c r="C84" s="3" t="s">
        <v>214</v>
      </c>
      <c r="D84" s="15" t="s">
        <v>153</v>
      </c>
      <c r="E84" s="96"/>
    </row>
    <row r="85" spans="1:5" ht="21" customHeight="1">
      <c r="A85" s="94"/>
      <c r="B85" s="154" t="s">
        <v>220</v>
      </c>
      <c r="C85" s="3" t="s">
        <v>214</v>
      </c>
      <c r="D85" s="15" t="s">
        <v>156</v>
      </c>
      <c r="E85" s="96"/>
    </row>
    <row r="86" spans="1:5" ht="21" customHeight="1">
      <c r="A86" s="115"/>
      <c r="B86" s="116" t="s">
        <v>221</v>
      </c>
      <c r="C86" s="117" t="s">
        <v>214</v>
      </c>
      <c r="D86" s="118" t="s">
        <v>153</v>
      </c>
      <c r="E86" s="119"/>
    </row>
    <row r="87" spans="1:5" ht="21" customHeight="1">
      <c r="A87" s="94"/>
      <c r="B87" s="45" t="s">
        <v>222</v>
      </c>
      <c r="C87" s="3" t="s">
        <v>214</v>
      </c>
      <c r="D87" s="15" t="s">
        <v>153</v>
      </c>
      <c r="E87" s="96"/>
    </row>
    <row r="88" spans="1:5" ht="21" customHeight="1">
      <c r="A88" s="94"/>
      <c r="B88" s="45" t="s">
        <v>223</v>
      </c>
      <c r="C88" s="3" t="s">
        <v>214</v>
      </c>
      <c r="D88" s="15" t="s">
        <v>162</v>
      </c>
      <c r="E88" s="96"/>
    </row>
    <row r="89" spans="1:5" ht="21" customHeight="1">
      <c r="A89" s="94"/>
      <c r="B89" s="45" t="s">
        <v>224</v>
      </c>
      <c r="C89" s="3" t="s">
        <v>214</v>
      </c>
      <c r="D89" s="15" t="s">
        <v>162</v>
      </c>
      <c r="E89" s="96"/>
    </row>
    <row r="90" spans="1:5" ht="21" customHeight="1">
      <c r="A90" s="94"/>
      <c r="B90" s="45" t="s">
        <v>323</v>
      </c>
      <c r="C90" s="3" t="s">
        <v>214</v>
      </c>
      <c r="D90" s="15" t="s">
        <v>153</v>
      </c>
      <c r="E90" s="96"/>
    </row>
    <row r="91" spans="1:5" ht="21">
      <c r="A91" s="94"/>
      <c r="B91" s="45" t="s">
        <v>225</v>
      </c>
      <c r="C91" s="3" t="s">
        <v>214</v>
      </c>
      <c r="D91" s="15" t="s">
        <v>153</v>
      </c>
      <c r="E91" s="96"/>
    </row>
    <row r="92" spans="1:5" ht="13.5">
      <c r="A92" s="149"/>
      <c r="B92" s="150"/>
      <c r="C92" s="149"/>
      <c r="D92" s="151"/>
      <c r="E92" s="152" t="s">
        <v>364</v>
      </c>
    </row>
    <row r="93" spans="1:5" ht="21" customHeight="1">
      <c r="A93" s="207" t="s">
        <v>353</v>
      </c>
      <c r="B93" s="207"/>
      <c r="C93" s="207"/>
      <c r="D93" s="207"/>
      <c r="E93" s="207"/>
    </row>
    <row r="94" spans="1:5" ht="15" thickBot="1">
      <c r="A94" s="107"/>
      <c r="B94" s="108"/>
      <c r="C94" s="107"/>
      <c r="D94" s="109"/>
      <c r="E94" s="153" t="s">
        <v>365</v>
      </c>
    </row>
    <row r="95" spans="1:5" ht="21" customHeight="1">
      <c r="A95" s="90" t="s">
        <v>139</v>
      </c>
      <c r="B95" s="91" t="s">
        <v>140</v>
      </c>
      <c r="C95" s="92" t="s">
        <v>141</v>
      </c>
      <c r="D95" s="91" t="s">
        <v>142</v>
      </c>
      <c r="E95" s="93" t="s">
        <v>143</v>
      </c>
    </row>
    <row r="96" spans="1:5" ht="21" customHeight="1">
      <c r="A96" s="94"/>
      <c r="B96" s="45" t="s">
        <v>324</v>
      </c>
      <c r="C96" s="3" t="s">
        <v>214</v>
      </c>
      <c r="D96" s="15" t="s">
        <v>153</v>
      </c>
      <c r="E96" s="96"/>
    </row>
    <row r="97" spans="1:5" ht="21" customHeight="1">
      <c r="A97" s="94"/>
      <c r="B97" s="45" t="s">
        <v>226</v>
      </c>
      <c r="C97" s="3" t="s">
        <v>214</v>
      </c>
      <c r="D97" s="15" t="s">
        <v>153</v>
      </c>
      <c r="E97" s="96"/>
    </row>
    <row r="98" spans="1:5" ht="21" customHeight="1">
      <c r="A98" s="94"/>
      <c r="B98" s="45" t="s">
        <v>226</v>
      </c>
      <c r="C98" s="3" t="s">
        <v>214</v>
      </c>
      <c r="D98" s="15" t="s">
        <v>153</v>
      </c>
      <c r="E98" s="96"/>
    </row>
    <row r="99" spans="1:5" ht="21" customHeight="1">
      <c r="A99" s="94"/>
      <c r="B99" s="45" t="s">
        <v>226</v>
      </c>
      <c r="C99" s="3" t="s">
        <v>214</v>
      </c>
      <c r="D99" s="15" t="s">
        <v>153</v>
      </c>
      <c r="E99" s="96"/>
    </row>
    <row r="100" spans="1:5" ht="21" customHeight="1">
      <c r="A100" s="98"/>
      <c r="B100" s="100" t="s">
        <v>227</v>
      </c>
      <c r="C100" s="44" t="s">
        <v>214</v>
      </c>
      <c r="D100" s="11" t="s">
        <v>205</v>
      </c>
      <c r="E100" s="99"/>
    </row>
    <row r="101" spans="1:5" ht="21" customHeight="1">
      <c r="A101" s="3" t="s">
        <v>148</v>
      </c>
      <c r="B101" s="45" t="s">
        <v>228</v>
      </c>
      <c r="C101" s="3" t="s">
        <v>229</v>
      </c>
      <c r="D101" s="15" t="s">
        <v>150</v>
      </c>
      <c r="E101" s="174">
        <v>37602</v>
      </c>
    </row>
    <row r="102" spans="1:5" ht="21" customHeight="1">
      <c r="A102" s="94"/>
      <c r="B102" s="45" t="s">
        <v>230</v>
      </c>
      <c r="C102" s="3" t="s">
        <v>229</v>
      </c>
      <c r="D102" s="15" t="s">
        <v>150</v>
      </c>
      <c r="E102" s="96"/>
    </row>
    <row r="103" spans="1:5" ht="21" customHeight="1">
      <c r="A103" s="160" t="s">
        <v>144</v>
      </c>
      <c r="B103" s="156" t="s">
        <v>231</v>
      </c>
      <c r="C103" s="3" t="s">
        <v>229</v>
      </c>
      <c r="D103" s="15" t="s">
        <v>150</v>
      </c>
      <c r="E103" s="161">
        <v>26661</v>
      </c>
    </row>
    <row r="104" spans="1:5" ht="21" customHeight="1">
      <c r="A104" s="94"/>
      <c r="B104" s="45" t="s">
        <v>232</v>
      </c>
      <c r="C104" s="3" t="s">
        <v>229</v>
      </c>
      <c r="D104" s="15" t="s">
        <v>153</v>
      </c>
      <c r="E104" s="96"/>
    </row>
    <row r="105" spans="1:5" ht="21" customHeight="1">
      <c r="A105" s="94"/>
      <c r="B105" s="45" t="s">
        <v>233</v>
      </c>
      <c r="C105" s="3" t="s">
        <v>229</v>
      </c>
      <c r="D105" s="15" t="s">
        <v>153</v>
      </c>
      <c r="E105" s="96"/>
    </row>
    <row r="106" spans="1:5" ht="21" customHeight="1">
      <c r="A106" s="94"/>
      <c r="B106" s="45" t="s">
        <v>234</v>
      </c>
      <c r="C106" s="3" t="s">
        <v>229</v>
      </c>
      <c r="D106" s="15" t="s">
        <v>153</v>
      </c>
      <c r="E106" s="96"/>
    </row>
    <row r="107" spans="1:5" ht="21" customHeight="1">
      <c r="A107" s="94"/>
      <c r="B107" s="45" t="s">
        <v>235</v>
      </c>
      <c r="C107" s="3" t="s">
        <v>229</v>
      </c>
      <c r="D107" s="15" t="s">
        <v>153</v>
      </c>
      <c r="E107" s="96"/>
    </row>
    <row r="108" spans="1:5" ht="21" customHeight="1">
      <c r="A108" s="94"/>
      <c r="B108" s="45" t="s">
        <v>209</v>
      </c>
      <c r="C108" s="3" t="s">
        <v>229</v>
      </c>
      <c r="D108" s="15" t="s">
        <v>153</v>
      </c>
      <c r="E108" s="96"/>
    </row>
    <row r="109" spans="1:5" ht="21" customHeight="1">
      <c r="A109" s="94"/>
      <c r="B109" s="45" t="s">
        <v>236</v>
      </c>
      <c r="C109" s="3" t="s">
        <v>229</v>
      </c>
      <c r="D109" s="15" t="s">
        <v>153</v>
      </c>
      <c r="E109" s="96"/>
    </row>
    <row r="110" spans="1:5" ht="21" customHeight="1">
      <c r="A110" s="94"/>
      <c r="B110" s="45" t="s">
        <v>237</v>
      </c>
      <c r="C110" s="3" t="s">
        <v>229</v>
      </c>
      <c r="D110" s="15" t="s">
        <v>153</v>
      </c>
      <c r="E110" s="96"/>
    </row>
    <row r="111" spans="1:5" ht="21" customHeight="1">
      <c r="A111" s="94"/>
      <c r="B111" s="45" t="s">
        <v>209</v>
      </c>
      <c r="C111" s="3" t="s">
        <v>229</v>
      </c>
      <c r="D111" s="15" t="s">
        <v>153</v>
      </c>
      <c r="E111" s="96"/>
    </row>
    <row r="112" spans="1:5" ht="21" customHeight="1">
      <c r="A112" s="94"/>
      <c r="B112" s="45" t="s">
        <v>325</v>
      </c>
      <c r="C112" s="3" t="s">
        <v>229</v>
      </c>
      <c r="D112" s="15" t="s">
        <v>153</v>
      </c>
      <c r="E112" s="96"/>
    </row>
    <row r="113" spans="1:5" ht="21" customHeight="1">
      <c r="A113" s="94"/>
      <c r="B113" s="45" t="s">
        <v>326</v>
      </c>
      <c r="C113" s="3" t="s">
        <v>229</v>
      </c>
      <c r="D113" s="15" t="s">
        <v>153</v>
      </c>
      <c r="E113" s="96"/>
    </row>
    <row r="114" spans="1:5" ht="21" customHeight="1">
      <c r="A114" s="94"/>
      <c r="B114" s="45" t="s">
        <v>327</v>
      </c>
      <c r="C114" s="3" t="s">
        <v>229</v>
      </c>
      <c r="D114" s="15" t="s">
        <v>153</v>
      </c>
      <c r="E114" s="96"/>
    </row>
    <row r="115" spans="1:5" ht="21" customHeight="1">
      <c r="A115" s="94"/>
      <c r="B115" s="45" t="s">
        <v>238</v>
      </c>
      <c r="C115" s="3" t="s">
        <v>229</v>
      </c>
      <c r="D115" s="15" t="s">
        <v>153</v>
      </c>
      <c r="E115" s="96"/>
    </row>
    <row r="116" spans="1:5" ht="21" customHeight="1">
      <c r="A116" s="94"/>
      <c r="B116" s="45" t="s">
        <v>239</v>
      </c>
      <c r="C116" s="3" t="s">
        <v>229</v>
      </c>
      <c r="D116" s="15" t="s">
        <v>153</v>
      </c>
      <c r="E116" s="96"/>
    </row>
    <row r="117" spans="1:5" ht="21" customHeight="1">
      <c r="A117" s="94"/>
      <c r="B117" s="45" t="s">
        <v>240</v>
      </c>
      <c r="C117" s="3" t="s">
        <v>229</v>
      </c>
      <c r="D117" s="15" t="s">
        <v>156</v>
      </c>
      <c r="E117" s="96"/>
    </row>
    <row r="118" spans="1:5" ht="21" customHeight="1">
      <c r="A118" s="94"/>
      <c r="B118" s="45" t="s">
        <v>328</v>
      </c>
      <c r="C118" s="3" t="s">
        <v>229</v>
      </c>
      <c r="D118" s="15" t="s">
        <v>153</v>
      </c>
      <c r="E118" s="96"/>
    </row>
    <row r="119" spans="1:5" ht="21" customHeight="1">
      <c r="A119" s="94"/>
      <c r="B119" s="45" t="s">
        <v>329</v>
      </c>
      <c r="C119" s="3" t="s">
        <v>229</v>
      </c>
      <c r="D119" s="15" t="s">
        <v>153</v>
      </c>
      <c r="E119" s="96"/>
    </row>
    <row r="120" spans="1:5" ht="21" customHeight="1">
      <c r="A120" s="94"/>
      <c r="B120" s="45" t="s">
        <v>241</v>
      </c>
      <c r="C120" s="3" t="s">
        <v>229</v>
      </c>
      <c r="D120" s="15" t="s">
        <v>162</v>
      </c>
      <c r="E120" s="96"/>
    </row>
    <row r="121" spans="1:5" ht="21" customHeight="1">
      <c r="A121" s="94"/>
      <c r="B121" s="45" t="s">
        <v>330</v>
      </c>
      <c r="C121" s="3" t="s">
        <v>229</v>
      </c>
      <c r="D121" s="15" t="s">
        <v>153</v>
      </c>
      <c r="E121" s="96"/>
    </row>
    <row r="122" spans="1:5" ht="21" customHeight="1">
      <c r="A122" s="98"/>
      <c r="B122" s="100" t="s">
        <v>331</v>
      </c>
      <c r="C122" s="44" t="s">
        <v>229</v>
      </c>
      <c r="D122" s="11" t="s">
        <v>153</v>
      </c>
      <c r="E122" s="99"/>
    </row>
    <row r="123" spans="1:5" ht="21" customHeight="1">
      <c r="A123" s="3"/>
      <c r="B123" s="45" t="s">
        <v>242</v>
      </c>
      <c r="C123" s="3" t="s">
        <v>243</v>
      </c>
      <c r="D123" s="15" t="s">
        <v>153</v>
      </c>
      <c r="E123" s="173"/>
    </row>
    <row r="124" spans="1:5" ht="21" customHeight="1">
      <c r="A124" s="3"/>
      <c r="B124" s="45" t="s">
        <v>332</v>
      </c>
      <c r="C124" s="3" t="s">
        <v>243</v>
      </c>
      <c r="D124" s="15"/>
      <c r="E124" s="173"/>
    </row>
    <row r="125" spans="1:5" ht="21" customHeight="1">
      <c r="A125" s="3"/>
      <c r="B125" s="45" t="s">
        <v>244</v>
      </c>
      <c r="C125" s="3" t="s">
        <v>243</v>
      </c>
      <c r="D125" s="15" t="s">
        <v>245</v>
      </c>
      <c r="E125" s="173"/>
    </row>
    <row r="126" spans="1:5" ht="21" customHeight="1">
      <c r="A126" s="3"/>
      <c r="B126" s="45" t="s">
        <v>246</v>
      </c>
      <c r="C126" s="3" t="s">
        <v>243</v>
      </c>
      <c r="D126" s="15" t="s">
        <v>245</v>
      </c>
      <c r="E126" s="173"/>
    </row>
    <row r="127" spans="1:5" ht="21" customHeight="1">
      <c r="A127" s="170"/>
      <c r="B127" s="175" t="s">
        <v>333</v>
      </c>
      <c r="C127" s="7" t="s">
        <v>247</v>
      </c>
      <c r="D127" s="22" t="s">
        <v>334</v>
      </c>
      <c r="E127" s="176"/>
    </row>
    <row r="128" spans="1:5" ht="21" customHeight="1">
      <c r="A128" s="94"/>
      <c r="B128" s="45" t="s">
        <v>248</v>
      </c>
      <c r="C128" s="3" t="s">
        <v>247</v>
      </c>
      <c r="D128" s="15" t="s">
        <v>153</v>
      </c>
      <c r="E128" s="96"/>
    </row>
    <row r="129" spans="1:5" ht="21" customHeight="1">
      <c r="A129" s="98"/>
      <c r="B129" s="100" t="s">
        <v>249</v>
      </c>
      <c r="C129" s="44" t="s">
        <v>247</v>
      </c>
      <c r="D129" s="11" t="s">
        <v>160</v>
      </c>
      <c r="E129" s="99"/>
    </row>
    <row r="130" spans="1:5" ht="21" customHeight="1">
      <c r="A130" s="94"/>
      <c r="B130" s="45" t="s">
        <v>250</v>
      </c>
      <c r="C130" s="3" t="s">
        <v>247</v>
      </c>
      <c r="D130" s="15" t="s">
        <v>205</v>
      </c>
      <c r="E130" s="96"/>
    </row>
    <row r="131" spans="1:5" ht="21" customHeight="1">
      <c r="A131" s="94"/>
      <c r="B131" s="45" t="s">
        <v>251</v>
      </c>
      <c r="C131" s="3" t="s">
        <v>247</v>
      </c>
      <c r="D131" s="15" t="s">
        <v>205</v>
      </c>
      <c r="E131" s="96"/>
    </row>
    <row r="132" spans="1:5" ht="21" customHeight="1">
      <c r="A132" s="98"/>
      <c r="B132" s="100" t="s">
        <v>252</v>
      </c>
      <c r="C132" s="44" t="s">
        <v>247</v>
      </c>
      <c r="D132" s="11" t="s">
        <v>153</v>
      </c>
      <c r="E132" s="99"/>
    </row>
    <row r="133" spans="1:5" ht="21" customHeight="1">
      <c r="A133" s="94"/>
      <c r="B133" s="45" t="s">
        <v>335</v>
      </c>
      <c r="C133" s="3" t="s">
        <v>247</v>
      </c>
      <c r="D133" s="15" t="s">
        <v>153</v>
      </c>
      <c r="E133" s="96"/>
    </row>
    <row r="134" spans="1:5" ht="21" customHeight="1">
      <c r="A134" s="3"/>
      <c r="B134" s="45" t="s">
        <v>336</v>
      </c>
      <c r="C134" s="3" t="s">
        <v>247</v>
      </c>
      <c r="D134" s="15" t="s">
        <v>153</v>
      </c>
      <c r="E134" s="173"/>
    </row>
    <row r="135" spans="1:5" ht="21" customHeight="1">
      <c r="A135" s="170" t="s">
        <v>148</v>
      </c>
      <c r="B135" s="171" t="s">
        <v>253</v>
      </c>
      <c r="C135" s="7" t="s">
        <v>254</v>
      </c>
      <c r="D135" s="22" t="s">
        <v>156</v>
      </c>
      <c r="E135" s="172">
        <v>30028</v>
      </c>
    </row>
    <row r="136" spans="1:5" ht="21" customHeight="1">
      <c r="A136" s="94" t="s">
        <v>148</v>
      </c>
      <c r="B136" s="45" t="s">
        <v>255</v>
      </c>
      <c r="C136" s="3" t="s">
        <v>254</v>
      </c>
      <c r="D136" s="15" t="s">
        <v>153</v>
      </c>
      <c r="E136" s="95">
        <v>37602</v>
      </c>
    </row>
    <row r="137" spans="1:5" ht="21" customHeight="1">
      <c r="A137" s="94"/>
      <c r="B137" s="45" t="s">
        <v>256</v>
      </c>
      <c r="C137" s="3" t="s">
        <v>254</v>
      </c>
      <c r="D137" s="15" t="s">
        <v>156</v>
      </c>
      <c r="E137" s="96"/>
    </row>
    <row r="138" spans="1:5" ht="21" customHeight="1">
      <c r="A138" s="94"/>
      <c r="B138" s="45" t="s">
        <v>257</v>
      </c>
      <c r="C138" s="3" t="s">
        <v>254</v>
      </c>
      <c r="D138" s="15" t="s">
        <v>162</v>
      </c>
      <c r="E138" s="96"/>
    </row>
    <row r="139" spans="1:5" ht="13.5">
      <c r="A139" s="149"/>
      <c r="B139" s="150"/>
      <c r="C139" s="149"/>
      <c r="D139" s="151"/>
      <c r="E139" s="152" t="s">
        <v>364</v>
      </c>
    </row>
    <row r="140" spans="1:5" ht="18.75">
      <c r="A140" s="207" t="s">
        <v>353</v>
      </c>
      <c r="B140" s="207"/>
      <c r="C140" s="207"/>
      <c r="D140" s="207"/>
      <c r="E140" s="207"/>
    </row>
    <row r="141" spans="1:5" ht="15" thickBot="1">
      <c r="A141" s="107"/>
      <c r="B141" s="108"/>
      <c r="C141" s="107"/>
      <c r="D141" s="109"/>
      <c r="E141" s="153" t="s">
        <v>365</v>
      </c>
    </row>
    <row r="142" spans="1:5" ht="21" customHeight="1">
      <c r="A142" s="90" t="s">
        <v>139</v>
      </c>
      <c r="B142" s="91" t="s">
        <v>140</v>
      </c>
      <c r="C142" s="92" t="s">
        <v>141</v>
      </c>
      <c r="D142" s="91" t="s">
        <v>142</v>
      </c>
      <c r="E142" s="93" t="s">
        <v>143</v>
      </c>
    </row>
    <row r="143" spans="1:5" ht="21" customHeight="1">
      <c r="A143" s="94"/>
      <c r="B143" s="45" t="s">
        <v>258</v>
      </c>
      <c r="C143" s="3" t="s">
        <v>254</v>
      </c>
      <c r="D143" s="15" t="s">
        <v>156</v>
      </c>
      <c r="E143" s="96"/>
    </row>
    <row r="144" spans="1:5" ht="21" customHeight="1">
      <c r="A144" s="94"/>
      <c r="B144" s="45" t="s">
        <v>259</v>
      </c>
      <c r="C144" s="3" t="s">
        <v>254</v>
      </c>
      <c r="D144" s="15" t="s">
        <v>156</v>
      </c>
      <c r="E144" s="96"/>
    </row>
    <row r="145" spans="1:5" ht="21" customHeight="1">
      <c r="A145" s="94"/>
      <c r="B145" s="45" t="s">
        <v>260</v>
      </c>
      <c r="C145" s="3" t="s">
        <v>254</v>
      </c>
      <c r="D145" s="15"/>
      <c r="E145" s="96"/>
    </row>
    <row r="146" spans="1:5" ht="21" customHeight="1">
      <c r="A146" s="94"/>
      <c r="B146" s="154" t="s">
        <v>261</v>
      </c>
      <c r="C146" s="3" t="s">
        <v>254</v>
      </c>
      <c r="D146" s="15" t="s">
        <v>153</v>
      </c>
      <c r="E146" s="96"/>
    </row>
    <row r="147" spans="1:5" ht="21" customHeight="1">
      <c r="A147" s="94"/>
      <c r="B147" s="154" t="s">
        <v>262</v>
      </c>
      <c r="C147" s="3" t="s">
        <v>254</v>
      </c>
      <c r="D147" s="15" t="s">
        <v>153</v>
      </c>
      <c r="E147" s="96"/>
    </row>
    <row r="148" spans="1:5" ht="21" customHeight="1">
      <c r="A148" s="94"/>
      <c r="B148" s="154" t="s">
        <v>263</v>
      </c>
      <c r="C148" s="3" t="s">
        <v>254</v>
      </c>
      <c r="D148" s="15"/>
      <c r="E148" s="96"/>
    </row>
    <row r="149" spans="1:5" ht="21" customHeight="1">
      <c r="A149" s="94"/>
      <c r="B149" s="154" t="s">
        <v>264</v>
      </c>
      <c r="C149" s="3" t="s">
        <v>254</v>
      </c>
      <c r="D149" s="15" t="s">
        <v>153</v>
      </c>
      <c r="E149" s="96"/>
    </row>
    <row r="150" spans="1:5" ht="21" customHeight="1">
      <c r="A150" s="94"/>
      <c r="B150" s="154" t="s">
        <v>337</v>
      </c>
      <c r="C150" s="3" t="s">
        <v>254</v>
      </c>
      <c r="D150" s="15" t="s">
        <v>153</v>
      </c>
      <c r="E150" s="96"/>
    </row>
    <row r="151" spans="1:5" ht="21" customHeight="1">
      <c r="A151" s="115"/>
      <c r="B151" s="116" t="s">
        <v>265</v>
      </c>
      <c r="C151" s="117" t="s">
        <v>254</v>
      </c>
      <c r="D151" s="118" t="s">
        <v>160</v>
      </c>
      <c r="E151" s="119"/>
    </row>
    <row r="152" spans="1:5" ht="21" customHeight="1">
      <c r="A152" s="94"/>
      <c r="B152" s="45" t="s">
        <v>266</v>
      </c>
      <c r="C152" s="3" t="s">
        <v>254</v>
      </c>
      <c r="D152" s="15" t="s">
        <v>153</v>
      </c>
      <c r="E152" s="96"/>
    </row>
    <row r="153" spans="1:5" ht="21" customHeight="1">
      <c r="A153" s="94"/>
      <c r="B153" s="45" t="s">
        <v>267</v>
      </c>
      <c r="C153" s="3" t="s">
        <v>254</v>
      </c>
      <c r="D153" s="15" t="s">
        <v>156</v>
      </c>
      <c r="E153" s="96"/>
    </row>
    <row r="154" spans="1:5" ht="21" customHeight="1">
      <c r="A154" s="94"/>
      <c r="B154" s="45" t="s">
        <v>268</v>
      </c>
      <c r="C154" s="3" t="s">
        <v>254</v>
      </c>
      <c r="D154" s="15"/>
      <c r="E154" s="96"/>
    </row>
    <row r="155" spans="1:5" ht="21" customHeight="1">
      <c r="A155" s="94"/>
      <c r="B155" s="45" t="s">
        <v>338</v>
      </c>
      <c r="C155" s="3" t="s">
        <v>254</v>
      </c>
      <c r="D155" s="15" t="s">
        <v>153</v>
      </c>
      <c r="E155" s="96"/>
    </row>
    <row r="156" spans="1:5" ht="21" customHeight="1">
      <c r="A156" s="94"/>
      <c r="B156" s="45" t="s">
        <v>269</v>
      </c>
      <c r="C156" s="3" t="s">
        <v>254</v>
      </c>
      <c r="D156" s="15" t="s">
        <v>153</v>
      </c>
      <c r="E156" s="96"/>
    </row>
    <row r="157" spans="1:5" ht="21" customHeight="1">
      <c r="A157" s="94"/>
      <c r="B157" s="45" t="s">
        <v>339</v>
      </c>
      <c r="C157" s="3" t="s">
        <v>254</v>
      </c>
      <c r="D157" s="15" t="s">
        <v>153</v>
      </c>
      <c r="E157" s="96"/>
    </row>
    <row r="158" spans="1:5" ht="21" customHeight="1">
      <c r="A158" s="94"/>
      <c r="B158" s="45" t="s">
        <v>340</v>
      </c>
      <c r="C158" s="3" t="s">
        <v>254</v>
      </c>
      <c r="D158" s="15" t="s">
        <v>153</v>
      </c>
      <c r="E158" s="96"/>
    </row>
    <row r="159" spans="1:5" ht="21" customHeight="1">
      <c r="A159" s="98"/>
      <c r="B159" s="100" t="s">
        <v>270</v>
      </c>
      <c r="C159" s="44" t="s">
        <v>254</v>
      </c>
      <c r="D159" s="11" t="s">
        <v>153</v>
      </c>
      <c r="E159" s="99"/>
    </row>
    <row r="160" spans="1:5" ht="21" customHeight="1">
      <c r="A160" s="94"/>
      <c r="B160" s="45" t="s">
        <v>271</v>
      </c>
      <c r="C160" s="3" t="s">
        <v>254</v>
      </c>
      <c r="D160" s="15" t="s">
        <v>153</v>
      </c>
      <c r="E160" s="96"/>
    </row>
    <row r="161" spans="1:5" ht="21" customHeight="1">
      <c r="A161" s="94"/>
      <c r="B161" s="45" t="s">
        <v>272</v>
      </c>
      <c r="C161" s="3" t="s">
        <v>254</v>
      </c>
      <c r="D161" s="15" t="s">
        <v>153</v>
      </c>
      <c r="E161" s="96"/>
    </row>
    <row r="162" spans="1:5" ht="21" customHeight="1">
      <c r="A162" s="94"/>
      <c r="B162" s="45" t="s">
        <v>273</v>
      </c>
      <c r="C162" s="3" t="s">
        <v>254</v>
      </c>
      <c r="D162" s="15" t="s">
        <v>153</v>
      </c>
      <c r="E162" s="96"/>
    </row>
    <row r="163" spans="1:5" ht="21" customHeight="1">
      <c r="A163" s="94"/>
      <c r="B163" s="45" t="s">
        <v>311</v>
      </c>
      <c r="C163" s="3" t="s">
        <v>254</v>
      </c>
      <c r="D163" s="15" t="s">
        <v>153</v>
      </c>
      <c r="E163" s="96"/>
    </row>
    <row r="164" spans="1:5" ht="21" customHeight="1">
      <c r="A164" s="94"/>
      <c r="B164" s="45" t="s">
        <v>341</v>
      </c>
      <c r="C164" s="3" t="s">
        <v>254</v>
      </c>
      <c r="D164" s="15" t="s">
        <v>153</v>
      </c>
      <c r="E164" s="96"/>
    </row>
    <row r="165" spans="1:5" ht="21" customHeight="1">
      <c r="A165" s="94"/>
      <c r="B165" s="45" t="s">
        <v>341</v>
      </c>
      <c r="C165" s="3" t="s">
        <v>254</v>
      </c>
      <c r="D165" s="15" t="s">
        <v>153</v>
      </c>
      <c r="E165" s="96"/>
    </row>
    <row r="166" spans="1:5" ht="21" customHeight="1">
      <c r="A166" s="94"/>
      <c r="B166" s="45" t="s">
        <v>342</v>
      </c>
      <c r="C166" s="3" t="s">
        <v>254</v>
      </c>
      <c r="D166" s="15" t="s">
        <v>153</v>
      </c>
      <c r="E166" s="96"/>
    </row>
    <row r="167" spans="1:5" ht="21" customHeight="1">
      <c r="A167" s="94"/>
      <c r="B167" s="45" t="s">
        <v>274</v>
      </c>
      <c r="C167" s="3" t="s">
        <v>254</v>
      </c>
      <c r="D167" s="15" t="s">
        <v>153</v>
      </c>
      <c r="E167" s="96"/>
    </row>
    <row r="168" spans="1:5" ht="21" customHeight="1">
      <c r="A168" s="94"/>
      <c r="B168" s="45" t="s">
        <v>275</v>
      </c>
      <c r="C168" s="3" t="s">
        <v>254</v>
      </c>
      <c r="D168" s="15" t="s">
        <v>153</v>
      </c>
      <c r="E168" s="96"/>
    </row>
    <row r="169" spans="1:5" ht="21" customHeight="1">
      <c r="A169" s="94"/>
      <c r="B169" s="45" t="s">
        <v>343</v>
      </c>
      <c r="C169" s="3" t="s">
        <v>254</v>
      </c>
      <c r="D169" s="15" t="s">
        <v>153</v>
      </c>
      <c r="E169" s="96"/>
    </row>
    <row r="170" spans="1:5" ht="21" customHeight="1">
      <c r="A170" s="3"/>
      <c r="B170" s="45" t="s">
        <v>344</v>
      </c>
      <c r="C170" s="3" t="s">
        <v>254</v>
      </c>
      <c r="D170" s="15" t="s">
        <v>153</v>
      </c>
      <c r="E170" s="173"/>
    </row>
    <row r="171" spans="1:5" ht="21" customHeight="1">
      <c r="A171" s="170" t="s">
        <v>276</v>
      </c>
      <c r="B171" s="171" t="s">
        <v>277</v>
      </c>
      <c r="C171" s="7" t="s">
        <v>278</v>
      </c>
      <c r="D171" s="22" t="s">
        <v>156</v>
      </c>
      <c r="E171" s="172">
        <v>26434</v>
      </c>
    </row>
    <row r="172" spans="1:5" ht="21" customHeight="1">
      <c r="A172" s="94"/>
      <c r="B172" s="45" t="s">
        <v>279</v>
      </c>
      <c r="C172" s="3" t="s">
        <v>278</v>
      </c>
      <c r="D172" s="15" t="s">
        <v>162</v>
      </c>
      <c r="E172" s="96"/>
    </row>
    <row r="173" spans="1:5" ht="21" customHeight="1">
      <c r="A173" s="94"/>
      <c r="B173" s="154" t="s">
        <v>335</v>
      </c>
      <c r="C173" s="3" t="s">
        <v>278</v>
      </c>
      <c r="D173" s="15" t="s">
        <v>153</v>
      </c>
      <c r="E173" s="96"/>
    </row>
    <row r="174" spans="1:5" ht="21" customHeight="1">
      <c r="A174" s="94"/>
      <c r="B174" s="154" t="s">
        <v>280</v>
      </c>
      <c r="C174" s="3" t="s">
        <v>278</v>
      </c>
      <c r="D174" s="15" t="s">
        <v>153</v>
      </c>
      <c r="E174" s="96"/>
    </row>
    <row r="175" spans="1:5" ht="21" customHeight="1">
      <c r="A175" s="98"/>
      <c r="B175" s="156" t="s">
        <v>281</v>
      </c>
      <c r="C175" s="44" t="s">
        <v>278</v>
      </c>
      <c r="D175" s="11" t="s">
        <v>153</v>
      </c>
      <c r="E175" s="99"/>
    </row>
    <row r="176" spans="1:5" ht="21" customHeight="1">
      <c r="A176" s="94" t="s">
        <v>148</v>
      </c>
      <c r="B176" s="154" t="s">
        <v>282</v>
      </c>
      <c r="C176" s="3" t="s">
        <v>278</v>
      </c>
      <c r="D176" s="15" t="s">
        <v>153</v>
      </c>
      <c r="E176" s="95">
        <v>40253</v>
      </c>
    </row>
    <row r="177" spans="1:5" ht="21" customHeight="1">
      <c r="A177" s="94"/>
      <c r="B177" s="154" t="s">
        <v>283</v>
      </c>
      <c r="C177" s="3" t="s">
        <v>278</v>
      </c>
      <c r="D177" s="15" t="s">
        <v>156</v>
      </c>
      <c r="E177" s="96"/>
    </row>
    <row r="178" spans="1:5" ht="21" customHeight="1">
      <c r="A178" s="94"/>
      <c r="B178" s="45" t="s">
        <v>284</v>
      </c>
      <c r="C178" s="3" t="s">
        <v>278</v>
      </c>
      <c r="D178" s="15" t="s">
        <v>245</v>
      </c>
      <c r="E178" s="96"/>
    </row>
    <row r="179" spans="1:5" ht="21" customHeight="1">
      <c r="A179" s="94"/>
      <c r="B179" s="45" t="s">
        <v>285</v>
      </c>
      <c r="C179" s="3" t="s">
        <v>278</v>
      </c>
      <c r="D179" s="15"/>
      <c r="E179" s="96"/>
    </row>
    <row r="180" spans="1:5" ht="21" customHeight="1">
      <c r="A180" s="94"/>
      <c r="B180" s="45" t="s">
        <v>345</v>
      </c>
      <c r="C180" s="3" t="s">
        <v>278</v>
      </c>
      <c r="D180" s="15" t="s">
        <v>153</v>
      </c>
      <c r="E180" s="96"/>
    </row>
    <row r="181" spans="1:5" ht="21" customHeight="1">
      <c r="A181" s="94"/>
      <c r="B181" s="45" t="s">
        <v>286</v>
      </c>
      <c r="C181" s="3" t="s">
        <v>278</v>
      </c>
      <c r="D181" s="15" t="s">
        <v>153</v>
      </c>
      <c r="E181" s="96"/>
    </row>
    <row r="182" spans="1:5" ht="21" customHeight="1">
      <c r="A182" s="94"/>
      <c r="B182" s="45" t="s">
        <v>287</v>
      </c>
      <c r="C182" s="3" t="s">
        <v>278</v>
      </c>
      <c r="D182" s="15" t="s">
        <v>160</v>
      </c>
      <c r="E182" s="96"/>
    </row>
    <row r="183" spans="1:5" ht="21" customHeight="1">
      <c r="A183" s="94"/>
      <c r="B183" s="45" t="s">
        <v>311</v>
      </c>
      <c r="C183" s="3" t="s">
        <v>278</v>
      </c>
      <c r="D183" s="15" t="s">
        <v>153</v>
      </c>
      <c r="E183" s="96"/>
    </row>
    <row r="184" spans="1:5" ht="21" customHeight="1">
      <c r="A184" s="94"/>
      <c r="B184" s="45" t="s">
        <v>285</v>
      </c>
      <c r="C184" s="3" t="s">
        <v>278</v>
      </c>
      <c r="D184" s="15"/>
      <c r="E184" s="96"/>
    </row>
    <row r="185" spans="1:5" ht="21" customHeight="1">
      <c r="A185" s="94"/>
      <c r="B185" s="45" t="s">
        <v>346</v>
      </c>
      <c r="C185" s="3" t="s">
        <v>278</v>
      </c>
      <c r="D185" s="15" t="s">
        <v>153</v>
      </c>
      <c r="E185" s="96"/>
    </row>
    <row r="186" spans="1:5" ht="21" customHeight="1">
      <c r="A186" s="94"/>
      <c r="B186" s="45" t="s">
        <v>347</v>
      </c>
      <c r="C186" s="3" t="s">
        <v>278</v>
      </c>
      <c r="D186" s="15" t="s">
        <v>288</v>
      </c>
      <c r="E186" s="96"/>
    </row>
    <row r="187" spans="1:5" ht="21" customHeight="1" thickBot="1">
      <c r="A187" s="120"/>
      <c r="B187" s="121" t="s">
        <v>289</v>
      </c>
      <c r="C187" s="122" t="s">
        <v>290</v>
      </c>
      <c r="D187" s="163" t="s">
        <v>150</v>
      </c>
      <c r="E187" s="123"/>
    </row>
    <row r="188" spans="1:5" ht="13.5">
      <c r="A188" s="149"/>
      <c r="B188" s="150"/>
      <c r="C188" s="149"/>
      <c r="D188" s="151"/>
      <c r="E188" s="152" t="s">
        <v>364</v>
      </c>
    </row>
    <row r="189" spans="1:5" ht="18.75">
      <c r="A189" s="207" t="s">
        <v>353</v>
      </c>
      <c r="B189" s="207"/>
      <c r="C189" s="207"/>
      <c r="D189" s="207"/>
      <c r="E189" s="207"/>
    </row>
    <row r="190" spans="1:5" ht="15" thickBot="1">
      <c r="A190" s="107"/>
      <c r="B190" s="108"/>
      <c r="C190" s="107"/>
      <c r="D190" s="109"/>
      <c r="E190" s="153" t="s">
        <v>365</v>
      </c>
    </row>
    <row r="191" spans="1:5" ht="21" customHeight="1" thickBot="1">
      <c r="A191" s="90" t="s">
        <v>139</v>
      </c>
      <c r="B191" s="91" t="s">
        <v>140</v>
      </c>
      <c r="C191" s="92" t="s">
        <v>141</v>
      </c>
      <c r="D191" s="91" t="s">
        <v>142</v>
      </c>
      <c r="E191" s="93" t="s">
        <v>143</v>
      </c>
    </row>
    <row r="192" spans="1:5" ht="21" customHeight="1" thickTop="1">
      <c r="A192" s="164" t="s">
        <v>276</v>
      </c>
      <c r="B192" s="162" t="s">
        <v>291</v>
      </c>
      <c r="C192" s="165" t="s">
        <v>292</v>
      </c>
      <c r="D192" s="166" t="s">
        <v>156</v>
      </c>
      <c r="E192" s="167">
        <v>26434</v>
      </c>
    </row>
    <row r="193" spans="1:5" ht="21" customHeight="1">
      <c r="A193" s="98" t="s">
        <v>276</v>
      </c>
      <c r="B193" s="100" t="s">
        <v>293</v>
      </c>
      <c r="C193" s="44" t="s">
        <v>294</v>
      </c>
      <c r="D193" s="11" t="s">
        <v>295</v>
      </c>
      <c r="E193" s="124">
        <v>26434</v>
      </c>
    </row>
    <row r="194" spans="1:5" ht="21" customHeight="1">
      <c r="A194" s="94" t="s">
        <v>148</v>
      </c>
      <c r="B194" s="45" t="s">
        <v>296</v>
      </c>
      <c r="C194" s="3" t="s">
        <v>294</v>
      </c>
      <c r="D194" s="15" t="s">
        <v>156</v>
      </c>
      <c r="E194" s="95">
        <v>38204</v>
      </c>
    </row>
    <row r="195" spans="1:5" ht="21" customHeight="1">
      <c r="A195" s="94"/>
      <c r="B195" s="45" t="s">
        <v>297</v>
      </c>
      <c r="C195" s="3" t="s">
        <v>294</v>
      </c>
      <c r="D195" s="15" t="s">
        <v>153</v>
      </c>
      <c r="E195" s="96"/>
    </row>
    <row r="196" spans="1:5" ht="21" customHeight="1">
      <c r="A196" s="94"/>
      <c r="B196" s="45" t="s">
        <v>298</v>
      </c>
      <c r="C196" s="3" t="s">
        <v>294</v>
      </c>
      <c r="D196" s="15" t="s">
        <v>162</v>
      </c>
      <c r="E196" s="96"/>
    </row>
    <row r="197" spans="1:5" ht="21" customHeight="1">
      <c r="A197" s="94"/>
      <c r="B197" s="45" t="s">
        <v>299</v>
      </c>
      <c r="C197" s="3" t="s">
        <v>294</v>
      </c>
      <c r="D197" s="15" t="s">
        <v>153</v>
      </c>
      <c r="E197" s="96"/>
    </row>
    <row r="198" spans="1:5" ht="21" customHeight="1">
      <c r="A198" s="94"/>
      <c r="B198" s="45" t="s">
        <v>300</v>
      </c>
      <c r="C198" s="3" t="s">
        <v>294</v>
      </c>
      <c r="D198" s="15" t="s">
        <v>156</v>
      </c>
      <c r="E198" s="96"/>
    </row>
    <row r="199" spans="1:5" ht="21" customHeight="1">
      <c r="A199" s="168"/>
      <c r="B199" s="154" t="s">
        <v>289</v>
      </c>
      <c r="C199" s="97" t="s">
        <v>290</v>
      </c>
      <c r="D199" s="97" t="s">
        <v>150</v>
      </c>
      <c r="E199" s="169"/>
    </row>
    <row r="200" spans="1:5" ht="21" customHeight="1">
      <c r="A200" s="115"/>
      <c r="B200" s="116" t="s">
        <v>348</v>
      </c>
      <c r="C200" s="117" t="s">
        <v>294</v>
      </c>
      <c r="D200" s="118" t="s">
        <v>162</v>
      </c>
      <c r="E200" s="119"/>
    </row>
    <row r="201" spans="1:5" ht="21" customHeight="1">
      <c r="A201" s="94"/>
      <c r="B201" s="45" t="s">
        <v>301</v>
      </c>
      <c r="C201" s="3" t="s">
        <v>294</v>
      </c>
      <c r="D201" s="15" t="s">
        <v>153</v>
      </c>
      <c r="E201" s="96"/>
    </row>
    <row r="202" spans="1:5" ht="21" customHeight="1">
      <c r="A202" s="94"/>
      <c r="B202" s="45" t="s">
        <v>338</v>
      </c>
      <c r="C202" s="3" t="s">
        <v>294</v>
      </c>
      <c r="D202" s="15" t="s">
        <v>153</v>
      </c>
      <c r="E202" s="96"/>
    </row>
    <row r="203" spans="1:5" ht="21" customHeight="1">
      <c r="A203" s="94"/>
      <c r="B203" s="45" t="s">
        <v>302</v>
      </c>
      <c r="C203" s="3" t="s">
        <v>294</v>
      </c>
      <c r="D203" s="15" t="s">
        <v>153</v>
      </c>
      <c r="E203" s="96"/>
    </row>
    <row r="204" spans="1:5" ht="21" customHeight="1">
      <c r="A204" s="94"/>
      <c r="B204" s="45" t="s">
        <v>303</v>
      </c>
      <c r="C204" s="3" t="s">
        <v>294</v>
      </c>
      <c r="D204" s="15" t="s">
        <v>153</v>
      </c>
      <c r="E204" s="96"/>
    </row>
    <row r="205" spans="1:5" ht="21" customHeight="1">
      <c r="A205" s="94"/>
      <c r="B205" s="45" t="s">
        <v>304</v>
      </c>
      <c r="C205" s="3" t="s">
        <v>294</v>
      </c>
      <c r="D205" s="15" t="s">
        <v>153</v>
      </c>
      <c r="E205" s="96"/>
    </row>
    <row r="206" spans="1:5" ht="21" customHeight="1">
      <c r="A206" s="94"/>
      <c r="B206" s="45" t="s">
        <v>349</v>
      </c>
      <c r="C206" s="3" t="s">
        <v>294</v>
      </c>
      <c r="D206" s="15" t="s">
        <v>153</v>
      </c>
      <c r="E206" s="96"/>
    </row>
    <row r="207" spans="1:5" ht="21" customHeight="1">
      <c r="A207" s="94"/>
      <c r="B207" s="45" t="s">
        <v>305</v>
      </c>
      <c r="C207" s="3" t="s">
        <v>294</v>
      </c>
      <c r="D207" s="15" t="s">
        <v>153</v>
      </c>
      <c r="E207" s="96"/>
    </row>
    <row r="208" spans="1:5" ht="21" customHeight="1">
      <c r="A208" s="94"/>
      <c r="B208" s="45" t="s">
        <v>306</v>
      </c>
      <c r="C208" s="3" t="s">
        <v>294</v>
      </c>
      <c r="D208" s="15" t="s">
        <v>162</v>
      </c>
      <c r="E208" s="96"/>
    </row>
    <row r="209" spans="1:5" ht="21" customHeight="1">
      <c r="A209" s="94"/>
      <c r="B209" s="45" t="s">
        <v>350</v>
      </c>
      <c r="C209" s="3" t="s">
        <v>294</v>
      </c>
      <c r="D209" s="15" t="s">
        <v>153</v>
      </c>
      <c r="E209" s="96"/>
    </row>
    <row r="210" spans="1:5" ht="21" customHeight="1">
      <c r="A210" s="94"/>
      <c r="B210" s="45" t="s">
        <v>351</v>
      </c>
      <c r="C210" s="3" t="s">
        <v>294</v>
      </c>
      <c r="D210" s="15" t="s">
        <v>153</v>
      </c>
      <c r="E210" s="96"/>
    </row>
    <row r="211" spans="1:5" ht="21" customHeight="1">
      <c r="A211" s="94"/>
      <c r="B211" s="45" t="s">
        <v>307</v>
      </c>
      <c r="C211" s="3" t="s">
        <v>294</v>
      </c>
      <c r="D211" s="15" t="s">
        <v>153</v>
      </c>
      <c r="E211" s="96"/>
    </row>
    <row r="212" spans="1:5" ht="21" customHeight="1">
      <c r="A212" s="94"/>
      <c r="B212" s="45" t="s">
        <v>308</v>
      </c>
      <c r="C212" s="3" t="s">
        <v>294</v>
      </c>
      <c r="D212" s="15"/>
      <c r="E212" s="96"/>
    </row>
    <row r="213" spans="1:5" ht="21" customHeight="1" thickBot="1">
      <c r="A213" s="120"/>
      <c r="B213" s="121" t="s">
        <v>352</v>
      </c>
      <c r="C213" s="125" t="s">
        <v>294</v>
      </c>
      <c r="D213" s="122" t="s">
        <v>153</v>
      </c>
      <c r="E213" s="123"/>
    </row>
    <row r="214" spans="1:5" ht="13.5">
      <c r="A214" s="149"/>
      <c r="B214" s="150"/>
      <c r="C214" s="149"/>
      <c r="D214" s="151"/>
      <c r="E214" s="152" t="s">
        <v>364</v>
      </c>
    </row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</sheetData>
  <sheetProtection/>
  <mergeCells count="5">
    <mergeCell ref="A189:E189"/>
    <mergeCell ref="A1:E1"/>
    <mergeCell ref="A46:E46"/>
    <mergeCell ref="A93:E93"/>
    <mergeCell ref="A140:E1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rowBreaks count="4" manualBreakCount="4">
    <brk id="45" max="255" man="1"/>
    <brk id="92" max="255" man="1"/>
    <brk id="139" max="255" man="1"/>
    <brk id="1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="115" zoomScaleNormal="60" zoomScaleSheetLayoutView="115" zoomScalePageLayoutView="0" workbookViewId="0" topLeftCell="E1">
      <selection activeCell="S11" sqref="S11"/>
    </sheetView>
  </sheetViews>
  <sheetFormatPr defaultColWidth="9.00390625" defaultRowHeight="13.5"/>
  <cols>
    <col min="1" max="1" width="10.00390625" style="0" customWidth="1"/>
    <col min="14" max="15" width="11.25390625" style="0" customWidth="1"/>
    <col min="17" max="17" width="10.125" style="0" bestFit="1" customWidth="1"/>
  </cols>
  <sheetData>
    <row r="1" spans="1:17" ht="18.75">
      <c r="A1" s="177" t="s">
        <v>87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7" t="s">
        <v>12</v>
      </c>
    </row>
    <row r="3" spans="1:17" ht="13.5">
      <c r="A3" s="179" t="s">
        <v>88</v>
      </c>
      <c r="B3" s="179" t="s">
        <v>27</v>
      </c>
      <c r="C3" s="179"/>
      <c r="D3" s="179"/>
      <c r="E3" s="179" t="s">
        <v>14</v>
      </c>
      <c r="F3" s="179" t="s">
        <v>15</v>
      </c>
      <c r="G3" s="179" t="s">
        <v>28</v>
      </c>
      <c r="H3" s="179"/>
      <c r="I3" s="178"/>
      <c r="J3" s="11" t="s">
        <v>17</v>
      </c>
      <c r="K3" s="11" t="s">
        <v>18</v>
      </c>
      <c r="L3" s="180" t="s">
        <v>29</v>
      </c>
      <c r="M3" s="178"/>
      <c r="N3" s="13" t="s">
        <v>10</v>
      </c>
      <c r="O3" s="13" t="s">
        <v>11</v>
      </c>
      <c r="P3" s="180" t="s">
        <v>20</v>
      </c>
      <c r="Q3" s="179"/>
    </row>
    <row r="4" spans="1:17" ht="13.5">
      <c r="A4" s="179"/>
      <c r="B4" s="3" t="s">
        <v>30</v>
      </c>
      <c r="C4" s="3" t="s">
        <v>2</v>
      </c>
      <c r="D4" s="3" t="s">
        <v>3</v>
      </c>
      <c r="E4" s="179"/>
      <c r="F4" s="179"/>
      <c r="G4" s="3" t="s">
        <v>30</v>
      </c>
      <c r="H4" s="3" t="s">
        <v>2</v>
      </c>
      <c r="I4" s="4" t="s">
        <v>3</v>
      </c>
      <c r="J4" s="6" t="s">
        <v>16</v>
      </c>
      <c r="K4" s="6" t="s">
        <v>16</v>
      </c>
      <c r="L4" s="12" t="s">
        <v>15</v>
      </c>
      <c r="M4" s="4" t="s">
        <v>16</v>
      </c>
      <c r="N4" s="7" t="s">
        <v>23</v>
      </c>
      <c r="O4" s="7" t="s">
        <v>23</v>
      </c>
      <c r="P4" s="12" t="s">
        <v>21</v>
      </c>
      <c r="Q4" s="3" t="s">
        <v>24</v>
      </c>
    </row>
    <row r="5" spans="1:17" ht="18.75" customHeight="1">
      <c r="A5" s="26" t="s">
        <v>42</v>
      </c>
      <c r="B5" s="10">
        <f aca="true" t="shared" si="0" ref="B5:B13">SUM(C5:D5)</f>
        <v>39</v>
      </c>
      <c r="C5" s="10">
        <v>11</v>
      </c>
      <c r="D5" s="10">
        <v>28</v>
      </c>
      <c r="E5" s="10">
        <v>1</v>
      </c>
      <c r="F5" s="10">
        <v>26</v>
      </c>
      <c r="G5" s="10">
        <f aca="true" t="shared" si="1" ref="G5:G13">SUM(H5:I5)</f>
        <v>867</v>
      </c>
      <c r="H5" s="10">
        <v>425</v>
      </c>
      <c r="I5" s="10">
        <v>442</v>
      </c>
      <c r="J5" s="14">
        <f>G5/F5</f>
        <v>33.34615384615385</v>
      </c>
      <c r="K5" s="14">
        <f>G5/B5</f>
        <v>22.23076923076923</v>
      </c>
      <c r="L5" s="10">
        <v>1</v>
      </c>
      <c r="M5" s="10">
        <v>2</v>
      </c>
      <c r="N5" s="10">
        <v>6458</v>
      </c>
      <c r="O5" s="10">
        <v>24460</v>
      </c>
      <c r="P5" s="10">
        <v>1076</v>
      </c>
      <c r="Q5" s="10">
        <v>400</v>
      </c>
    </row>
    <row r="6" spans="1:17" ht="18.75" customHeight="1">
      <c r="A6" s="26" t="s">
        <v>43</v>
      </c>
      <c r="B6" s="10">
        <f t="shared" si="0"/>
        <v>42</v>
      </c>
      <c r="C6" s="10">
        <v>12</v>
      </c>
      <c r="D6" s="10">
        <v>30</v>
      </c>
      <c r="E6" s="10">
        <v>1</v>
      </c>
      <c r="F6" s="10">
        <v>27</v>
      </c>
      <c r="G6" s="10">
        <f t="shared" si="1"/>
        <v>903</v>
      </c>
      <c r="H6" s="10">
        <v>422</v>
      </c>
      <c r="I6" s="10">
        <v>481</v>
      </c>
      <c r="J6" s="14">
        <f aca="true" t="shared" si="2" ref="J6:J13">G6/F6</f>
        <v>33.44444444444444</v>
      </c>
      <c r="K6" s="14">
        <f aca="true" t="shared" si="3" ref="K6:K13">G6/B6</f>
        <v>21.5</v>
      </c>
      <c r="L6" s="10">
        <v>1</v>
      </c>
      <c r="M6" s="10">
        <v>3</v>
      </c>
      <c r="N6" s="10">
        <v>6458</v>
      </c>
      <c r="O6" s="10">
        <v>24460</v>
      </c>
      <c r="P6" s="10">
        <v>1076</v>
      </c>
      <c r="Q6" s="10">
        <v>400</v>
      </c>
    </row>
    <row r="7" spans="1:17" ht="18.75" customHeight="1">
      <c r="A7" s="26" t="s">
        <v>44</v>
      </c>
      <c r="B7" s="10">
        <f t="shared" si="0"/>
        <v>42</v>
      </c>
      <c r="C7" s="10">
        <v>12</v>
      </c>
      <c r="D7" s="10">
        <v>30</v>
      </c>
      <c r="E7" s="10">
        <v>1</v>
      </c>
      <c r="F7" s="10">
        <v>27</v>
      </c>
      <c r="G7" s="10">
        <f t="shared" si="1"/>
        <v>913</v>
      </c>
      <c r="H7" s="10">
        <v>431</v>
      </c>
      <c r="I7" s="10">
        <v>482</v>
      </c>
      <c r="J7" s="14">
        <f t="shared" si="2"/>
        <v>33.81481481481482</v>
      </c>
      <c r="K7" s="14">
        <f t="shared" si="3"/>
        <v>21.738095238095237</v>
      </c>
      <c r="L7" s="10">
        <v>1</v>
      </c>
      <c r="M7" s="10">
        <v>3</v>
      </c>
      <c r="N7" s="10">
        <v>6458</v>
      </c>
      <c r="O7" s="10">
        <v>24460</v>
      </c>
      <c r="P7" s="10">
        <v>1076</v>
      </c>
      <c r="Q7" s="10">
        <v>400</v>
      </c>
    </row>
    <row r="8" spans="1:17" ht="18.75" customHeight="1">
      <c r="A8" s="26" t="s">
        <v>41</v>
      </c>
      <c r="B8" s="10">
        <f>SUM(C8:D8)</f>
        <v>40</v>
      </c>
      <c r="C8" s="10">
        <v>11</v>
      </c>
      <c r="D8" s="10">
        <v>29</v>
      </c>
      <c r="E8" s="10">
        <v>4</v>
      </c>
      <c r="F8" s="10">
        <v>27</v>
      </c>
      <c r="G8" s="10">
        <f t="shared" si="1"/>
        <v>891</v>
      </c>
      <c r="H8" s="10">
        <v>437</v>
      </c>
      <c r="I8" s="10">
        <v>454</v>
      </c>
      <c r="J8" s="14">
        <v>33</v>
      </c>
      <c r="K8" s="14">
        <v>22.3</v>
      </c>
      <c r="L8" s="10">
        <v>1</v>
      </c>
      <c r="M8" s="10">
        <v>3</v>
      </c>
      <c r="N8" s="10">
        <v>6458</v>
      </c>
      <c r="O8" s="10">
        <v>24460</v>
      </c>
      <c r="P8" s="10">
        <v>1076</v>
      </c>
      <c r="Q8" s="10">
        <v>400</v>
      </c>
    </row>
    <row r="9" spans="1:17" ht="18.75" customHeight="1">
      <c r="A9" s="26" t="s">
        <v>110</v>
      </c>
      <c r="B9" s="10">
        <f t="shared" si="0"/>
        <v>39</v>
      </c>
      <c r="C9" s="10">
        <v>10</v>
      </c>
      <c r="D9" s="10">
        <v>29</v>
      </c>
      <c r="E9" s="10">
        <v>4</v>
      </c>
      <c r="F9" s="10">
        <v>26</v>
      </c>
      <c r="G9" s="10">
        <f t="shared" si="1"/>
        <v>893</v>
      </c>
      <c r="H9" s="10">
        <v>438</v>
      </c>
      <c r="I9" s="10">
        <v>455</v>
      </c>
      <c r="J9" s="14">
        <f t="shared" si="2"/>
        <v>34.34615384615385</v>
      </c>
      <c r="K9" s="14">
        <f t="shared" si="3"/>
        <v>22.897435897435898</v>
      </c>
      <c r="L9" s="10">
        <v>1</v>
      </c>
      <c r="M9" s="10">
        <v>5</v>
      </c>
      <c r="N9" s="10">
        <v>6458</v>
      </c>
      <c r="O9" s="10">
        <v>24460</v>
      </c>
      <c r="P9" s="10">
        <v>1076</v>
      </c>
      <c r="Q9" s="10">
        <v>400</v>
      </c>
    </row>
    <row r="10" spans="1:17" ht="18.75" customHeight="1">
      <c r="A10" s="26" t="s">
        <v>111</v>
      </c>
      <c r="B10" s="10">
        <f t="shared" si="0"/>
        <v>38</v>
      </c>
      <c r="C10" s="10">
        <v>9</v>
      </c>
      <c r="D10" s="10">
        <v>29</v>
      </c>
      <c r="E10" s="10">
        <v>4</v>
      </c>
      <c r="F10" s="10">
        <v>26</v>
      </c>
      <c r="G10" s="10">
        <f t="shared" si="1"/>
        <v>883</v>
      </c>
      <c r="H10" s="10">
        <v>457</v>
      </c>
      <c r="I10" s="10">
        <v>426</v>
      </c>
      <c r="J10" s="14">
        <f t="shared" si="2"/>
        <v>33.96153846153846</v>
      </c>
      <c r="K10" s="14">
        <f t="shared" si="3"/>
        <v>23.236842105263158</v>
      </c>
      <c r="L10" s="10">
        <v>1</v>
      </c>
      <c r="M10" s="10">
        <v>2</v>
      </c>
      <c r="N10" s="10">
        <v>6458</v>
      </c>
      <c r="O10" s="10">
        <v>24460</v>
      </c>
      <c r="P10" s="10">
        <v>1076</v>
      </c>
      <c r="Q10" s="10">
        <v>400</v>
      </c>
    </row>
    <row r="11" spans="1:17" ht="18.75" customHeight="1">
      <c r="A11" s="26" t="s">
        <v>112</v>
      </c>
      <c r="B11" s="10">
        <f t="shared" si="0"/>
        <v>39</v>
      </c>
      <c r="C11" s="10">
        <v>11</v>
      </c>
      <c r="D11" s="10">
        <v>28</v>
      </c>
      <c r="E11" s="10">
        <v>4</v>
      </c>
      <c r="F11" s="10">
        <v>26</v>
      </c>
      <c r="G11" s="10">
        <f t="shared" si="1"/>
        <v>836</v>
      </c>
      <c r="H11" s="10">
        <v>422</v>
      </c>
      <c r="I11" s="10">
        <v>414</v>
      </c>
      <c r="J11" s="14">
        <f t="shared" si="2"/>
        <v>32.15384615384615</v>
      </c>
      <c r="K11" s="14">
        <f t="shared" si="3"/>
        <v>21.435897435897434</v>
      </c>
      <c r="L11" s="10">
        <v>1</v>
      </c>
      <c r="M11" s="10">
        <v>5</v>
      </c>
      <c r="N11" s="10">
        <v>6458</v>
      </c>
      <c r="O11" s="10">
        <v>24460</v>
      </c>
      <c r="P11" s="10">
        <v>1076</v>
      </c>
      <c r="Q11" s="10">
        <v>400</v>
      </c>
    </row>
    <row r="12" spans="1:17" ht="18.75" customHeight="1">
      <c r="A12" s="26" t="s">
        <v>113</v>
      </c>
      <c r="B12" s="10">
        <f t="shared" si="0"/>
        <v>37</v>
      </c>
      <c r="C12" s="10">
        <v>10</v>
      </c>
      <c r="D12" s="10">
        <v>27</v>
      </c>
      <c r="E12" s="10">
        <v>4</v>
      </c>
      <c r="F12" s="10">
        <v>26</v>
      </c>
      <c r="G12" s="10">
        <f t="shared" si="1"/>
        <v>817</v>
      </c>
      <c r="H12" s="10">
        <v>413</v>
      </c>
      <c r="I12" s="10">
        <v>404</v>
      </c>
      <c r="J12" s="14">
        <f t="shared" si="2"/>
        <v>31.423076923076923</v>
      </c>
      <c r="K12" s="14">
        <f t="shared" si="3"/>
        <v>22.08108108108108</v>
      </c>
      <c r="L12" s="10">
        <v>1</v>
      </c>
      <c r="M12" s="10">
        <v>8</v>
      </c>
      <c r="N12" s="10">
        <v>6458</v>
      </c>
      <c r="O12" s="10">
        <v>24460</v>
      </c>
      <c r="P12" s="10">
        <v>1076</v>
      </c>
      <c r="Q12" s="10">
        <v>400</v>
      </c>
    </row>
    <row r="13" spans="1:17" ht="18.75" customHeight="1">
      <c r="A13" s="26" t="s">
        <v>114</v>
      </c>
      <c r="B13" s="10">
        <f t="shared" si="0"/>
        <v>39</v>
      </c>
      <c r="C13" s="10">
        <v>9</v>
      </c>
      <c r="D13" s="10">
        <v>30</v>
      </c>
      <c r="E13" s="10">
        <v>4</v>
      </c>
      <c r="F13" s="10">
        <v>26</v>
      </c>
      <c r="G13" s="10">
        <f t="shared" si="1"/>
        <v>814</v>
      </c>
      <c r="H13" s="10">
        <v>420</v>
      </c>
      <c r="I13" s="10">
        <v>394</v>
      </c>
      <c r="J13" s="14">
        <f t="shared" si="2"/>
        <v>31.307692307692307</v>
      </c>
      <c r="K13" s="14">
        <f t="shared" si="3"/>
        <v>20.871794871794872</v>
      </c>
      <c r="L13" s="10">
        <v>2</v>
      </c>
      <c r="M13" s="10">
        <v>11</v>
      </c>
      <c r="N13" s="10">
        <v>6458</v>
      </c>
      <c r="O13" s="10">
        <v>24460</v>
      </c>
      <c r="P13" s="10">
        <v>1076</v>
      </c>
      <c r="Q13" s="126">
        <v>326.49</v>
      </c>
    </row>
    <row r="14" spans="1:1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7" t="s">
        <v>13</v>
      </c>
    </row>
  </sheetData>
  <sheetProtection/>
  <mergeCells count="8">
    <mergeCell ref="L3:M3"/>
    <mergeCell ref="P3:Q3"/>
    <mergeCell ref="A1:Q1"/>
    <mergeCell ref="A3:A4"/>
    <mergeCell ref="B3:D3"/>
    <mergeCell ref="E3:E4"/>
    <mergeCell ref="F3:F4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view="pageBreakPreview" zoomScale="85" zoomScaleNormal="60" zoomScaleSheetLayoutView="85" zoomScalePageLayoutView="0" workbookViewId="0" topLeftCell="A1">
      <selection activeCell="S18" sqref="S18"/>
    </sheetView>
  </sheetViews>
  <sheetFormatPr defaultColWidth="9.00390625" defaultRowHeight="13.5"/>
  <cols>
    <col min="1" max="1" width="11.25390625" style="0" customWidth="1"/>
    <col min="27" max="31" width="6.25390625" style="0" customWidth="1"/>
  </cols>
  <sheetData>
    <row r="1" spans="1:31" ht="18.75">
      <c r="A1" s="177" t="s">
        <v>98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7" t="s">
        <v>45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17" ht="13.5">
      <c r="A3" s="184" t="s">
        <v>88</v>
      </c>
      <c r="B3" s="181" t="s">
        <v>35</v>
      </c>
      <c r="C3" s="182"/>
      <c r="D3" s="182"/>
      <c r="E3" s="183"/>
      <c r="F3" s="181" t="s">
        <v>36</v>
      </c>
      <c r="G3" s="182"/>
      <c r="H3" s="182"/>
      <c r="I3" s="183"/>
      <c r="J3" s="181" t="s">
        <v>37</v>
      </c>
      <c r="K3" s="182"/>
      <c r="L3" s="182"/>
      <c r="M3" s="183"/>
      <c r="N3" s="181" t="s">
        <v>38</v>
      </c>
      <c r="O3" s="182"/>
      <c r="P3" s="182"/>
      <c r="Q3" s="183"/>
    </row>
    <row r="4" spans="1:17" ht="13.5">
      <c r="A4" s="185"/>
      <c r="B4" s="36" t="s">
        <v>15</v>
      </c>
      <c r="C4" s="29" t="s">
        <v>1</v>
      </c>
      <c r="D4" s="9" t="s">
        <v>2</v>
      </c>
      <c r="E4" s="37" t="s">
        <v>3</v>
      </c>
      <c r="F4" s="36" t="s">
        <v>15</v>
      </c>
      <c r="G4" s="29" t="s">
        <v>1</v>
      </c>
      <c r="H4" s="9" t="s">
        <v>2</v>
      </c>
      <c r="I4" s="37" t="s">
        <v>3</v>
      </c>
      <c r="J4" s="36" t="s">
        <v>15</v>
      </c>
      <c r="K4" s="29" t="s">
        <v>1</v>
      </c>
      <c r="L4" s="9" t="s">
        <v>2</v>
      </c>
      <c r="M4" s="37" t="s">
        <v>3</v>
      </c>
      <c r="N4" s="36" t="s">
        <v>15</v>
      </c>
      <c r="O4" s="29" t="s">
        <v>1</v>
      </c>
      <c r="P4" s="9" t="s">
        <v>2</v>
      </c>
      <c r="Q4" s="37" t="s">
        <v>3</v>
      </c>
    </row>
    <row r="5" spans="1:17" ht="18" customHeight="1">
      <c r="A5" s="51" t="s">
        <v>42</v>
      </c>
      <c r="B5" s="38">
        <v>5</v>
      </c>
      <c r="C5" s="31">
        <f aca="true" t="shared" si="0" ref="C5:C13">SUM(D5:E5)</f>
        <v>162</v>
      </c>
      <c r="D5" s="16">
        <v>86</v>
      </c>
      <c r="E5" s="39">
        <v>76</v>
      </c>
      <c r="F5" s="38">
        <v>4</v>
      </c>
      <c r="G5" s="31">
        <f aca="true" t="shared" si="1" ref="G5:G13">SUM(H5:I5)</f>
        <v>144</v>
      </c>
      <c r="H5" s="16">
        <v>55</v>
      </c>
      <c r="I5" s="39">
        <v>89</v>
      </c>
      <c r="J5" s="38">
        <v>4</v>
      </c>
      <c r="K5" s="31">
        <f aca="true" t="shared" si="2" ref="K5:K13">SUM(L5:M5)</f>
        <v>137</v>
      </c>
      <c r="L5" s="16">
        <v>71</v>
      </c>
      <c r="M5" s="39">
        <v>66</v>
      </c>
      <c r="N5" s="38">
        <v>5</v>
      </c>
      <c r="O5" s="31">
        <f aca="true" t="shared" si="3" ref="O5:O13">SUM(P5:Q5)</f>
        <v>170</v>
      </c>
      <c r="P5" s="16">
        <v>78</v>
      </c>
      <c r="Q5" s="39">
        <v>92</v>
      </c>
    </row>
    <row r="6" spans="1:17" ht="18" customHeight="1">
      <c r="A6" s="51" t="s">
        <v>43</v>
      </c>
      <c r="B6" s="38">
        <v>5</v>
      </c>
      <c r="C6" s="31">
        <f t="shared" si="0"/>
        <v>157</v>
      </c>
      <c r="D6" s="16">
        <v>73</v>
      </c>
      <c r="E6" s="39">
        <v>84</v>
      </c>
      <c r="F6" s="38">
        <v>5</v>
      </c>
      <c r="G6" s="31">
        <f t="shared" si="1"/>
        <v>168</v>
      </c>
      <c r="H6" s="16">
        <v>87</v>
      </c>
      <c r="I6" s="39">
        <v>81</v>
      </c>
      <c r="J6" s="38">
        <v>4</v>
      </c>
      <c r="K6" s="31">
        <f t="shared" si="2"/>
        <v>139</v>
      </c>
      <c r="L6" s="16">
        <v>53</v>
      </c>
      <c r="M6" s="39">
        <v>86</v>
      </c>
      <c r="N6" s="38">
        <v>4</v>
      </c>
      <c r="O6" s="31">
        <f t="shared" si="3"/>
        <v>137</v>
      </c>
      <c r="P6" s="16">
        <v>70</v>
      </c>
      <c r="Q6" s="39">
        <v>67</v>
      </c>
    </row>
    <row r="7" spans="1:17" ht="18" customHeight="1">
      <c r="A7" s="51" t="s">
        <v>44</v>
      </c>
      <c r="B7" s="38">
        <v>5</v>
      </c>
      <c r="C7" s="31">
        <f t="shared" si="0"/>
        <v>152</v>
      </c>
      <c r="D7" s="16">
        <v>76</v>
      </c>
      <c r="E7" s="39">
        <v>76</v>
      </c>
      <c r="F7" s="38">
        <v>4</v>
      </c>
      <c r="G7" s="31">
        <f t="shared" si="1"/>
        <v>153</v>
      </c>
      <c r="H7" s="16">
        <v>74</v>
      </c>
      <c r="I7" s="39">
        <v>79</v>
      </c>
      <c r="J7" s="38">
        <v>5</v>
      </c>
      <c r="K7" s="31">
        <f t="shared" si="2"/>
        <v>165</v>
      </c>
      <c r="L7" s="16">
        <v>84</v>
      </c>
      <c r="M7" s="39">
        <v>81</v>
      </c>
      <c r="N7" s="38">
        <v>4</v>
      </c>
      <c r="O7" s="31">
        <f t="shared" si="3"/>
        <v>142</v>
      </c>
      <c r="P7" s="16">
        <v>53</v>
      </c>
      <c r="Q7" s="39">
        <v>89</v>
      </c>
    </row>
    <row r="8" spans="1:17" ht="18" customHeight="1" thickBot="1">
      <c r="A8" s="47" t="s">
        <v>41</v>
      </c>
      <c r="B8" s="40">
        <v>5</v>
      </c>
      <c r="C8" s="31">
        <f t="shared" si="0"/>
        <v>149</v>
      </c>
      <c r="D8" s="41">
        <v>81</v>
      </c>
      <c r="E8" s="42">
        <v>68</v>
      </c>
      <c r="F8" s="40">
        <v>5</v>
      </c>
      <c r="G8" s="31">
        <f t="shared" si="1"/>
        <v>151</v>
      </c>
      <c r="H8" s="41">
        <v>76</v>
      </c>
      <c r="I8" s="42">
        <v>75</v>
      </c>
      <c r="J8" s="40">
        <v>4</v>
      </c>
      <c r="K8" s="31">
        <f t="shared" si="2"/>
        <v>151</v>
      </c>
      <c r="L8" s="41">
        <v>73</v>
      </c>
      <c r="M8" s="42">
        <v>78</v>
      </c>
      <c r="N8" s="40">
        <v>5</v>
      </c>
      <c r="O8" s="31">
        <f t="shared" si="3"/>
        <v>163</v>
      </c>
      <c r="P8" s="41">
        <v>84</v>
      </c>
      <c r="Q8" s="42">
        <v>79</v>
      </c>
    </row>
    <row r="9" spans="1:17" ht="18" customHeight="1">
      <c r="A9" s="51" t="s">
        <v>115</v>
      </c>
      <c r="B9" s="38">
        <v>4</v>
      </c>
      <c r="C9" s="31">
        <f t="shared" si="0"/>
        <v>140</v>
      </c>
      <c r="D9" s="16">
        <v>72</v>
      </c>
      <c r="E9" s="39">
        <v>68</v>
      </c>
      <c r="F9" s="38">
        <v>5</v>
      </c>
      <c r="G9" s="31">
        <f t="shared" si="1"/>
        <v>151</v>
      </c>
      <c r="H9" s="16">
        <v>81</v>
      </c>
      <c r="I9" s="39">
        <v>70</v>
      </c>
      <c r="J9" s="38">
        <v>4</v>
      </c>
      <c r="K9" s="31">
        <f t="shared" si="2"/>
        <v>147</v>
      </c>
      <c r="L9" s="16">
        <v>74</v>
      </c>
      <c r="M9" s="39">
        <v>73</v>
      </c>
      <c r="N9" s="38">
        <v>4</v>
      </c>
      <c r="O9" s="31">
        <f t="shared" si="3"/>
        <v>149</v>
      </c>
      <c r="P9" s="16">
        <v>73</v>
      </c>
      <c r="Q9" s="39">
        <v>76</v>
      </c>
    </row>
    <row r="10" spans="1:17" ht="18" customHeight="1">
      <c r="A10" s="51" t="s">
        <v>116</v>
      </c>
      <c r="B10" s="38">
        <v>5</v>
      </c>
      <c r="C10" s="31">
        <f t="shared" si="0"/>
        <v>127</v>
      </c>
      <c r="D10" s="16">
        <v>67</v>
      </c>
      <c r="E10" s="39">
        <v>60</v>
      </c>
      <c r="F10" s="38">
        <v>4</v>
      </c>
      <c r="G10" s="31">
        <f t="shared" si="1"/>
        <v>140</v>
      </c>
      <c r="H10" s="16">
        <v>73</v>
      </c>
      <c r="I10" s="39">
        <v>67</v>
      </c>
      <c r="J10" s="38">
        <v>4</v>
      </c>
      <c r="K10" s="31">
        <f t="shared" si="2"/>
        <v>155</v>
      </c>
      <c r="L10" s="16">
        <v>85</v>
      </c>
      <c r="M10" s="39">
        <v>70</v>
      </c>
      <c r="N10" s="38">
        <v>4</v>
      </c>
      <c r="O10" s="31">
        <f t="shared" si="3"/>
        <v>147</v>
      </c>
      <c r="P10" s="16">
        <v>73</v>
      </c>
      <c r="Q10" s="39">
        <v>74</v>
      </c>
    </row>
    <row r="11" spans="1:17" ht="18" customHeight="1">
      <c r="A11" s="51" t="s">
        <v>117</v>
      </c>
      <c r="B11" s="38">
        <v>5</v>
      </c>
      <c r="C11" s="31">
        <f t="shared" si="0"/>
        <v>126</v>
      </c>
      <c r="D11" s="16">
        <v>56</v>
      </c>
      <c r="E11" s="39">
        <v>70</v>
      </c>
      <c r="F11" s="38">
        <v>5</v>
      </c>
      <c r="G11" s="31">
        <f t="shared" si="1"/>
        <v>127</v>
      </c>
      <c r="H11" s="16">
        <v>68</v>
      </c>
      <c r="I11" s="39">
        <v>59</v>
      </c>
      <c r="J11" s="38">
        <v>4</v>
      </c>
      <c r="K11" s="31">
        <f t="shared" si="2"/>
        <v>137</v>
      </c>
      <c r="L11" s="16">
        <v>71</v>
      </c>
      <c r="M11" s="39">
        <v>66</v>
      </c>
      <c r="N11" s="38">
        <v>4</v>
      </c>
      <c r="O11" s="31">
        <f t="shared" si="3"/>
        <v>155</v>
      </c>
      <c r="P11" s="16">
        <v>84</v>
      </c>
      <c r="Q11" s="39">
        <v>71</v>
      </c>
    </row>
    <row r="12" spans="1:17" ht="18" customHeight="1">
      <c r="A12" s="51" t="s">
        <v>118</v>
      </c>
      <c r="B12" s="38">
        <v>5</v>
      </c>
      <c r="C12" s="31">
        <f t="shared" si="0"/>
        <v>132</v>
      </c>
      <c r="D12" s="16">
        <v>65</v>
      </c>
      <c r="E12" s="39">
        <v>67</v>
      </c>
      <c r="F12" s="38">
        <v>5</v>
      </c>
      <c r="G12" s="31">
        <f t="shared" si="1"/>
        <v>125</v>
      </c>
      <c r="H12" s="16">
        <v>54</v>
      </c>
      <c r="I12" s="39">
        <v>71</v>
      </c>
      <c r="J12" s="38">
        <v>4</v>
      </c>
      <c r="K12" s="31">
        <f t="shared" si="2"/>
        <v>122</v>
      </c>
      <c r="L12" s="16">
        <v>67</v>
      </c>
      <c r="M12" s="39">
        <v>55</v>
      </c>
      <c r="N12" s="38">
        <v>4</v>
      </c>
      <c r="O12" s="31">
        <f t="shared" si="3"/>
        <v>132</v>
      </c>
      <c r="P12" s="16">
        <v>68</v>
      </c>
      <c r="Q12" s="39">
        <v>64</v>
      </c>
    </row>
    <row r="13" spans="1:17" ht="18" customHeight="1" thickBot="1">
      <c r="A13" s="47" t="s">
        <v>119</v>
      </c>
      <c r="B13" s="40">
        <v>5</v>
      </c>
      <c r="C13" s="34">
        <f t="shared" si="0"/>
        <v>133</v>
      </c>
      <c r="D13" s="41">
        <v>73</v>
      </c>
      <c r="E13" s="42">
        <v>60</v>
      </c>
      <c r="F13" s="40">
        <v>5</v>
      </c>
      <c r="G13" s="34">
        <f t="shared" si="1"/>
        <v>134</v>
      </c>
      <c r="H13" s="41">
        <v>69</v>
      </c>
      <c r="I13" s="42">
        <v>65</v>
      </c>
      <c r="J13" s="40">
        <v>4</v>
      </c>
      <c r="K13" s="34">
        <f t="shared" si="2"/>
        <v>133</v>
      </c>
      <c r="L13" s="41">
        <v>57</v>
      </c>
      <c r="M13" s="42">
        <v>76</v>
      </c>
      <c r="N13" s="40">
        <v>4</v>
      </c>
      <c r="O13" s="34">
        <f t="shared" si="3"/>
        <v>121</v>
      </c>
      <c r="P13" s="41">
        <v>67</v>
      </c>
      <c r="Q13" s="42">
        <v>54</v>
      </c>
    </row>
    <row r="14" spans="1:31" ht="14.2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2"/>
    </row>
    <row r="15" spans="1:31" ht="13.5">
      <c r="A15" s="184" t="s">
        <v>88</v>
      </c>
      <c r="B15" s="181" t="s">
        <v>39</v>
      </c>
      <c r="C15" s="182"/>
      <c r="D15" s="182"/>
      <c r="E15" s="183"/>
      <c r="F15" s="181" t="s">
        <v>40</v>
      </c>
      <c r="G15" s="182"/>
      <c r="H15" s="182"/>
      <c r="I15" s="183"/>
      <c r="J15" s="186" t="s">
        <v>1</v>
      </c>
      <c r="K15" s="187"/>
      <c r="L15" s="187"/>
      <c r="M15" s="188"/>
      <c r="N15" s="181" t="s">
        <v>19</v>
      </c>
      <c r="O15" s="18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3.5">
      <c r="A16" s="185"/>
      <c r="B16" s="36" t="s">
        <v>15</v>
      </c>
      <c r="C16" s="29" t="s">
        <v>1</v>
      </c>
      <c r="D16" s="9" t="s">
        <v>2</v>
      </c>
      <c r="E16" s="37" t="s">
        <v>3</v>
      </c>
      <c r="F16" s="36" t="s">
        <v>15</v>
      </c>
      <c r="G16" s="29" t="s">
        <v>1</v>
      </c>
      <c r="H16" s="9" t="s">
        <v>2</v>
      </c>
      <c r="I16" s="37" t="s">
        <v>3</v>
      </c>
      <c r="J16" s="32" t="s">
        <v>15</v>
      </c>
      <c r="K16" s="29" t="s">
        <v>1</v>
      </c>
      <c r="L16" s="32" t="s">
        <v>2</v>
      </c>
      <c r="M16" s="53" t="s">
        <v>3</v>
      </c>
      <c r="N16" s="36" t="s">
        <v>15</v>
      </c>
      <c r="O16" s="48" t="s">
        <v>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17" ht="18" customHeight="1">
      <c r="A17" s="51" t="s">
        <v>42</v>
      </c>
      <c r="B17" s="38">
        <v>4</v>
      </c>
      <c r="C17" s="31">
        <f aca="true" t="shared" si="4" ref="C17:C25">SUM(D17:E17)</f>
        <v>132</v>
      </c>
      <c r="D17" s="16">
        <v>64</v>
      </c>
      <c r="E17" s="39">
        <v>68</v>
      </c>
      <c r="F17" s="38">
        <v>4</v>
      </c>
      <c r="G17" s="31">
        <f aca="true" t="shared" si="5" ref="G17:G25">SUM(H17:I17)</f>
        <v>122</v>
      </c>
      <c r="H17" s="16">
        <v>71</v>
      </c>
      <c r="I17" s="39">
        <v>51</v>
      </c>
      <c r="J17" s="33">
        <f>SUM(B5,F5,J5,N5,B17,F17)</f>
        <v>26</v>
      </c>
      <c r="K17" s="31">
        <f aca="true" t="shared" si="6" ref="K17:K25">SUM(L17:M17)</f>
        <v>867</v>
      </c>
      <c r="L17" s="33">
        <f aca="true" t="shared" si="7" ref="L17:M20">D5+H5+L5+P5+D17+H17</f>
        <v>425</v>
      </c>
      <c r="M17" s="54">
        <f t="shared" si="7"/>
        <v>442</v>
      </c>
      <c r="N17" s="38">
        <v>1</v>
      </c>
      <c r="O17" s="49">
        <v>2</v>
      </c>
      <c r="P17" s="1"/>
      <c r="Q17" s="1"/>
    </row>
    <row r="18" spans="1:17" ht="18" customHeight="1">
      <c r="A18" s="51" t="s">
        <v>43</v>
      </c>
      <c r="B18" s="38">
        <v>5</v>
      </c>
      <c r="C18" s="31">
        <f t="shared" si="4"/>
        <v>169</v>
      </c>
      <c r="D18" s="16">
        <v>75</v>
      </c>
      <c r="E18" s="39">
        <v>94</v>
      </c>
      <c r="F18" s="38">
        <v>4</v>
      </c>
      <c r="G18" s="31">
        <f t="shared" si="5"/>
        <v>133</v>
      </c>
      <c r="H18" s="16">
        <v>64</v>
      </c>
      <c r="I18" s="39">
        <v>69</v>
      </c>
      <c r="J18" s="33">
        <f aca="true" t="shared" si="8" ref="J18:J25">SUM(B6,F6,J6,N6,B18,F18)</f>
        <v>27</v>
      </c>
      <c r="K18" s="31">
        <f t="shared" si="6"/>
        <v>903</v>
      </c>
      <c r="L18" s="33">
        <f t="shared" si="7"/>
        <v>422</v>
      </c>
      <c r="M18" s="54">
        <f t="shared" si="7"/>
        <v>481</v>
      </c>
      <c r="N18" s="38">
        <v>1</v>
      </c>
      <c r="O18" s="49">
        <v>3</v>
      </c>
      <c r="P18" s="1"/>
      <c r="Q18" s="1"/>
    </row>
    <row r="19" spans="1:17" ht="18" customHeight="1">
      <c r="A19" s="51" t="s">
        <v>44</v>
      </c>
      <c r="B19" s="38">
        <v>4</v>
      </c>
      <c r="C19" s="31">
        <f t="shared" si="4"/>
        <v>136</v>
      </c>
      <c r="D19" s="16">
        <v>69</v>
      </c>
      <c r="E19" s="39">
        <v>67</v>
      </c>
      <c r="F19" s="38">
        <v>5</v>
      </c>
      <c r="G19" s="31">
        <f t="shared" si="5"/>
        <v>165</v>
      </c>
      <c r="H19" s="16">
        <v>75</v>
      </c>
      <c r="I19" s="39">
        <v>90</v>
      </c>
      <c r="J19" s="33">
        <f t="shared" si="8"/>
        <v>27</v>
      </c>
      <c r="K19" s="31">
        <f t="shared" si="6"/>
        <v>913</v>
      </c>
      <c r="L19" s="33">
        <f t="shared" si="7"/>
        <v>431</v>
      </c>
      <c r="M19" s="54">
        <f t="shared" si="7"/>
        <v>482</v>
      </c>
      <c r="N19" s="38">
        <v>1</v>
      </c>
      <c r="O19" s="49">
        <v>3</v>
      </c>
      <c r="P19" s="1"/>
      <c r="Q19" s="1"/>
    </row>
    <row r="20" spans="1:17" ht="18" customHeight="1" thickBot="1">
      <c r="A20" s="47" t="s">
        <v>41</v>
      </c>
      <c r="B20" s="40">
        <v>4</v>
      </c>
      <c r="C20" s="31">
        <f t="shared" si="4"/>
        <v>142</v>
      </c>
      <c r="D20" s="41">
        <v>53</v>
      </c>
      <c r="E20" s="42">
        <v>89</v>
      </c>
      <c r="F20" s="40">
        <v>4</v>
      </c>
      <c r="G20" s="31">
        <f t="shared" si="5"/>
        <v>135</v>
      </c>
      <c r="H20" s="41">
        <v>70</v>
      </c>
      <c r="I20" s="42">
        <v>65</v>
      </c>
      <c r="J20" s="33">
        <f>SUM(B8,F8,J8,N8,B20,F20)</f>
        <v>27</v>
      </c>
      <c r="K20" s="31">
        <f t="shared" si="6"/>
        <v>891</v>
      </c>
      <c r="L20" s="35">
        <f t="shared" si="7"/>
        <v>437</v>
      </c>
      <c r="M20" s="55">
        <f t="shared" si="7"/>
        <v>454</v>
      </c>
      <c r="N20" s="40">
        <v>1</v>
      </c>
      <c r="O20" s="52">
        <v>3</v>
      </c>
      <c r="P20" s="1"/>
      <c r="Q20" s="1"/>
    </row>
    <row r="21" spans="1:17" ht="18" customHeight="1">
      <c r="A21" s="51" t="s">
        <v>115</v>
      </c>
      <c r="B21" s="38">
        <v>5</v>
      </c>
      <c r="C21" s="31">
        <f t="shared" si="4"/>
        <v>162</v>
      </c>
      <c r="D21" s="16">
        <v>84</v>
      </c>
      <c r="E21" s="39">
        <v>78</v>
      </c>
      <c r="F21" s="38">
        <v>4</v>
      </c>
      <c r="G21" s="31">
        <f t="shared" si="5"/>
        <v>144</v>
      </c>
      <c r="H21" s="16">
        <v>54</v>
      </c>
      <c r="I21" s="39">
        <v>90</v>
      </c>
      <c r="J21" s="33">
        <f t="shared" si="8"/>
        <v>26</v>
      </c>
      <c r="K21" s="31">
        <f t="shared" si="6"/>
        <v>893</v>
      </c>
      <c r="L21" s="33">
        <f aca="true" t="shared" si="9" ref="L21:M25">SUM(D9,H9,L9,P9,D21,H21)</f>
        <v>438</v>
      </c>
      <c r="M21" s="54">
        <f t="shared" si="9"/>
        <v>455</v>
      </c>
      <c r="N21" s="38">
        <v>1</v>
      </c>
      <c r="O21" s="49">
        <v>5</v>
      </c>
      <c r="P21" s="1"/>
      <c r="Q21" s="1"/>
    </row>
    <row r="22" spans="1:17" ht="18" customHeight="1">
      <c r="A22" s="51" t="s">
        <v>116</v>
      </c>
      <c r="B22" s="38">
        <v>4</v>
      </c>
      <c r="C22" s="31">
        <f t="shared" si="4"/>
        <v>151</v>
      </c>
      <c r="D22" s="16">
        <v>74</v>
      </c>
      <c r="E22" s="39">
        <v>77</v>
      </c>
      <c r="F22" s="38">
        <v>5</v>
      </c>
      <c r="G22" s="31">
        <f t="shared" si="5"/>
        <v>163</v>
      </c>
      <c r="H22" s="16">
        <v>85</v>
      </c>
      <c r="I22" s="39">
        <v>78</v>
      </c>
      <c r="J22" s="33">
        <f t="shared" si="8"/>
        <v>26</v>
      </c>
      <c r="K22" s="31">
        <f t="shared" si="6"/>
        <v>883</v>
      </c>
      <c r="L22" s="33">
        <f t="shared" si="9"/>
        <v>457</v>
      </c>
      <c r="M22" s="54">
        <f t="shared" si="9"/>
        <v>426</v>
      </c>
      <c r="N22" s="38">
        <v>1</v>
      </c>
      <c r="O22" s="49">
        <v>2</v>
      </c>
      <c r="P22" s="1"/>
      <c r="Q22" s="1"/>
    </row>
    <row r="23" spans="1:17" ht="18" customHeight="1">
      <c r="A23" s="51" t="s">
        <v>117</v>
      </c>
      <c r="B23" s="38">
        <v>4</v>
      </c>
      <c r="C23" s="31">
        <f t="shared" si="4"/>
        <v>143</v>
      </c>
      <c r="D23" s="16">
        <v>71</v>
      </c>
      <c r="E23" s="39">
        <v>72</v>
      </c>
      <c r="F23" s="38">
        <v>4</v>
      </c>
      <c r="G23" s="31">
        <f t="shared" si="5"/>
        <v>148</v>
      </c>
      <c r="H23" s="16">
        <v>72</v>
      </c>
      <c r="I23" s="39">
        <v>76</v>
      </c>
      <c r="J23" s="33">
        <f t="shared" si="8"/>
        <v>26</v>
      </c>
      <c r="K23" s="31">
        <f t="shared" si="6"/>
        <v>836</v>
      </c>
      <c r="L23" s="33">
        <f t="shared" si="9"/>
        <v>422</v>
      </c>
      <c r="M23" s="54">
        <f t="shared" si="9"/>
        <v>414</v>
      </c>
      <c r="N23" s="38">
        <v>1</v>
      </c>
      <c r="O23" s="49">
        <v>5</v>
      </c>
      <c r="P23" s="1"/>
      <c r="Q23" s="1"/>
    </row>
    <row r="24" spans="1:17" ht="18" customHeight="1">
      <c r="A24" s="51" t="s">
        <v>118</v>
      </c>
      <c r="B24" s="38">
        <v>4</v>
      </c>
      <c r="C24" s="31">
        <f t="shared" si="4"/>
        <v>156</v>
      </c>
      <c r="D24" s="16">
        <v>84</v>
      </c>
      <c r="E24" s="39">
        <v>72</v>
      </c>
      <c r="F24" s="38">
        <v>4</v>
      </c>
      <c r="G24" s="31">
        <f t="shared" si="5"/>
        <v>150</v>
      </c>
      <c r="H24" s="16">
        <v>75</v>
      </c>
      <c r="I24" s="39">
        <v>75</v>
      </c>
      <c r="J24" s="33">
        <f t="shared" si="8"/>
        <v>26</v>
      </c>
      <c r="K24" s="31">
        <f t="shared" si="6"/>
        <v>817</v>
      </c>
      <c r="L24" s="33">
        <f t="shared" si="9"/>
        <v>413</v>
      </c>
      <c r="M24" s="54">
        <f t="shared" si="9"/>
        <v>404</v>
      </c>
      <c r="N24" s="38">
        <v>1</v>
      </c>
      <c r="O24" s="49">
        <v>8</v>
      </c>
      <c r="P24" s="1"/>
      <c r="Q24" s="1"/>
    </row>
    <row r="25" spans="1:17" ht="18" customHeight="1" thickBot="1">
      <c r="A25" s="47" t="s">
        <v>119</v>
      </c>
      <c r="B25" s="40">
        <v>4</v>
      </c>
      <c r="C25" s="34">
        <f t="shared" si="4"/>
        <v>132</v>
      </c>
      <c r="D25" s="41">
        <v>68</v>
      </c>
      <c r="E25" s="42">
        <v>64</v>
      </c>
      <c r="F25" s="40">
        <v>4</v>
      </c>
      <c r="G25" s="34">
        <f t="shared" si="5"/>
        <v>161</v>
      </c>
      <c r="H25" s="41">
        <v>86</v>
      </c>
      <c r="I25" s="42">
        <v>75</v>
      </c>
      <c r="J25" s="33">
        <f t="shared" si="8"/>
        <v>26</v>
      </c>
      <c r="K25" s="34">
        <f t="shared" si="6"/>
        <v>814</v>
      </c>
      <c r="L25" s="33">
        <f t="shared" si="9"/>
        <v>420</v>
      </c>
      <c r="M25" s="54">
        <f t="shared" si="9"/>
        <v>394</v>
      </c>
      <c r="N25" s="40">
        <v>2</v>
      </c>
      <c r="O25" s="52">
        <v>11</v>
      </c>
      <c r="P25" s="1"/>
      <c r="Q25" s="1"/>
    </row>
    <row r="26" spans="1:17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7" t="s">
        <v>13</v>
      </c>
      <c r="P26" s="1"/>
      <c r="Q26" s="1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</sheetData>
  <sheetProtection/>
  <mergeCells count="11">
    <mergeCell ref="J15:M15"/>
    <mergeCell ref="B3:E3"/>
    <mergeCell ref="A3:A4"/>
    <mergeCell ref="F3:I3"/>
    <mergeCell ref="J3:M3"/>
    <mergeCell ref="A15:A16"/>
    <mergeCell ref="A1:Q1"/>
    <mergeCell ref="N15:O15"/>
    <mergeCell ref="N3:Q3"/>
    <mergeCell ref="B15:E15"/>
    <mergeCell ref="F15:I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Normal="60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11.00390625" style="0" bestFit="1" customWidth="1"/>
    <col min="14" max="15" width="11.25390625" style="0" customWidth="1"/>
  </cols>
  <sheetData>
    <row r="1" spans="1:17" ht="18.75">
      <c r="A1" s="177" t="s">
        <v>99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7" t="s">
        <v>12</v>
      </c>
    </row>
    <row r="3" spans="1:17" ht="13.5">
      <c r="A3" s="179" t="s">
        <v>88</v>
      </c>
      <c r="B3" s="179" t="s">
        <v>27</v>
      </c>
      <c r="C3" s="179"/>
      <c r="D3" s="179"/>
      <c r="E3" s="179" t="s">
        <v>14</v>
      </c>
      <c r="F3" s="179" t="s">
        <v>15</v>
      </c>
      <c r="G3" s="179" t="s">
        <v>28</v>
      </c>
      <c r="H3" s="179"/>
      <c r="I3" s="178"/>
      <c r="J3" s="11" t="s">
        <v>17</v>
      </c>
      <c r="K3" s="11" t="s">
        <v>18</v>
      </c>
      <c r="L3" s="180" t="s">
        <v>29</v>
      </c>
      <c r="M3" s="178"/>
      <c r="N3" s="13" t="s">
        <v>10</v>
      </c>
      <c r="O3" s="13" t="s">
        <v>11</v>
      </c>
      <c r="P3" s="180" t="s">
        <v>20</v>
      </c>
      <c r="Q3" s="179"/>
    </row>
    <row r="4" spans="1:17" ht="13.5">
      <c r="A4" s="179"/>
      <c r="B4" s="3" t="s">
        <v>30</v>
      </c>
      <c r="C4" s="3" t="s">
        <v>2</v>
      </c>
      <c r="D4" s="3" t="s">
        <v>3</v>
      </c>
      <c r="E4" s="179"/>
      <c r="F4" s="179"/>
      <c r="G4" s="3" t="s">
        <v>30</v>
      </c>
      <c r="H4" s="3" t="s">
        <v>2</v>
      </c>
      <c r="I4" s="4" t="s">
        <v>3</v>
      </c>
      <c r="J4" s="6" t="s">
        <v>33</v>
      </c>
      <c r="K4" s="6" t="s">
        <v>33</v>
      </c>
      <c r="L4" s="12" t="s">
        <v>15</v>
      </c>
      <c r="M4" s="4" t="s">
        <v>33</v>
      </c>
      <c r="N4" s="7" t="s">
        <v>23</v>
      </c>
      <c r="O4" s="7" t="s">
        <v>23</v>
      </c>
      <c r="P4" s="12" t="s">
        <v>21</v>
      </c>
      <c r="Q4" s="3" t="s">
        <v>24</v>
      </c>
    </row>
    <row r="5" spans="1:17" ht="18.75" customHeight="1">
      <c r="A5" s="26" t="s">
        <v>42</v>
      </c>
      <c r="B5" s="10">
        <f>SUM(C5:D5)</f>
        <v>20</v>
      </c>
      <c r="C5" s="10">
        <v>6</v>
      </c>
      <c r="D5" s="10">
        <v>14</v>
      </c>
      <c r="E5" s="10">
        <v>1</v>
      </c>
      <c r="F5" s="10">
        <v>12</v>
      </c>
      <c r="G5" s="10">
        <f>H5+I5</f>
        <v>310</v>
      </c>
      <c r="H5" s="10">
        <v>163</v>
      </c>
      <c r="I5" s="10">
        <v>147</v>
      </c>
      <c r="J5" s="14">
        <f>G5/F5</f>
        <v>25.833333333333332</v>
      </c>
      <c r="K5" s="14">
        <f>G5/B5</f>
        <v>15.5</v>
      </c>
      <c r="L5" s="10">
        <v>1</v>
      </c>
      <c r="M5" s="10">
        <v>2</v>
      </c>
      <c r="N5" s="10">
        <v>3897</v>
      </c>
      <c r="O5" s="10">
        <v>24683</v>
      </c>
      <c r="P5" s="10">
        <v>992</v>
      </c>
      <c r="Q5" s="10">
        <v>400</v>
      </c>
    </row>
    <row r="6" spans="1:17" ht="18.75" customHeight="1">
      <c r="A6" s="26" t="s">
        <v>43</v>
      </c>
      <c r="B6" s="10">
        <f>SUM(C6:D6)</f>
        <v>19</v>
      </c>
      <c r="C6" s="10">
        <v>5</v>
      </c>
      <c r="D6" s="10">
        <v>14</v>
      </c>
      <c r="E6" s="10">
        <v>1</v>
      </c>
      <c r="F6" s="10">
        <v>12</v>
      </c>
      <c r="G6" s="10">
        <f>H6+I6</f>
        <v>311</v>
      </c>
      <c r="H6" s="10">
        <v>168</v>
      </c>
      <c r="I6" s="10">
        <v>143</v>
      </c>
      <c r="J6" s="14">
        <f>G6/F6</f>
        <v>25.916666666666668</v>
      </c>
      <c r="K6" s="14">
        <f>G6/B6</f>
        <v>16.36842105263158</v>
      </c>
      <c r="L6" s="10">
        <v>1</v>
      </c>
      <c r="M6" s="10">
        <v>1</v>
      </c>
      <c r="N6" s="10">
        <v>3897</v>
      </c>
      <c r="O6" s="10">
        <v>24683</v>
      </c>
      <c r="P6" s="10">
        <v>992</v>
      </c>
      <c r="Q6" s="10">
        <v>400</v>
      </c>
    </row>
    <row r="7" spans="1:17" ht="18.75" customHeight="1">
      <c r="A7" s="26" t="s">
        <v>44</v>
      </c>
      <c r="B7" s="10">
        <f>SUM(C7:D7)</f>
        <v>19</v>
      </c>
      <c r="C7" s="10">
        <v>5</v>
      </c>
      <c r="D7" s="10">
        <v>14</v>
      </c>
      <c r="E7" s="10">
        <v>1</v>
      </c>
      <c r="F7" s="10">
        <v>12</v>
      </c>
      <c r="G7" s="10">
        <f>H7+I7</f>
        <v>300</v>
      </c>
      <c r="H7" s="10">
        <v>155</v>
      </c>
      <c r="I7" s="10">
        <v>145</v>
      </c>
      <c r="J7" s="14">
        <f>G7/F7</f>
        <v>25</v>
      </c>
      <c r="K7" s="14">
        <f>G7/B7</f>
        <v>15.789473684210526</v>
      </c>
      <c r="L7" s="10">
        <v>1</v>
      </c>
      <c r="M7" s="10">
        <v>1</v>
      </c>
      <c r="N7" s="10">
        <v>3897</v>
      </c>
      <c r="O7" s="10">
        <v>24683</v>
      </c>
      <c r="P7" s="10">
        <v>992</v>
      </c>
      <c r="Q7" s="10">
        <v>400</v>
      </c>
    </row>
    <row r="8" spans="1:17" ht="18.75" customHeight="1">
      <c r="A8" s="26" t="s">
        <v>363</v>
      </c>
      <c r="B8" s="10">
        <f aca="true" t="shared" si="0" ref="B8:B13">SUM(C8:D8)</f>
        <v>20</v>
      </c>
      <c r="C8" s="10">
        <v>5</v>
      </c>
      <c r="D8" s="10">
        <v>15</v>
      </c>
      <c r="E8" s="10">
        <v>3</v>
      </c>
      <c r="F8" s="10">
        <v>12</v>
      </c>
      <c r="G8" s="10">
        <f aca="true" t="shared" si="1" ref="G8:G13">SUM(H8:I8)</f>
        <v>304</v>
      </c>
      <c r="H8" s="10">
        <v>155</v>
      </c>
      <c r="I8" s="10">
        <v>149</v>
      </c>
      <c r="J8" s="14">
        <v>25.3</v>
      </c>
      <c r="K8" s="14">
        <v>15.2</v>
      </c>
      <c r="L8" s="10">
        <v>1</v>
      </c>
      <c r="M8" s="10">
        <v>1</v>
      </c>
      <c r="N8" s="10">
        <v>3897</v>
      </c>
      <c r="O8" s="10">
        <v>24683</v>
      </c>
      <c r="P8" s="10">
        <v>992</v>
      </c>
      <c r="Q8" s="10">
        <v>400</v>
      </c>
    </row>
    <row r="9" spans="1:17" ht="18.75" customHeight="1">
      <c r="A9" s="26" t="s">
        <v>124</v>
      </c>
      <c r="B9" s="10">
        <f t="shared" si="0"/>
        <v>19</v>
      </c>
      <c r="C9" s="10">
        <v>5</v>
      </c>
      <c r="D9" s="10">
        <v>14</v>
      </c>
      <c r="E9" s="10">
        <v>3</v>
      </c>
      <c r="F9" s="10">
        <v>12</v>
      </c>
      <c r="G9" s="10">
        <f t="shared" si="1"/>
        <v>315</v>
      </c>
      <c r="H9" s="10">
        <v>159</v>
      </c>
      <c r="I9" s="10">
        <v>156</v>
      </c>
      <c r="J9" s="14">
        <v>26.3</v>
      </c>
      <c r="K9" s="14">
        <v>16.6</v>
      </c>
      <c r="L9" s="10">
        <v>1</v>
      </c>
      <c r="M9" s="10">
        <v>1</v>
      </c>
      <c r="N9" s="10">
        <v>3897</v>
      </c>
      <c r="O9" s="10">
        <v>24683</v>
      </c>
      <c r="P9" s="10">
        <v>992</v>
      </c>
      <c r="Q9" s="10">
        <v>400</v>
      </c>
    </row>
    <row r="10" spans="1:17" ht="18.75" customHeight="1">
      <c r="A10" s="26" t="s">
        <v>125</v>
      </c>
      <c r="B10" s="10">
        <f t="shared" si="0"/>
        <v>19</v>
      </c>
      <c r="C10" s="10">
        <v>4</v>
      </c>
      <c r="D10" s="10">
        <v>15</v>
      </c>
      <c r="E10" s="10">
        <v>3</v>
      </c>
      <c r="F10" s="10">
        <v>12</v>
      </c>
      <c r="G10" s="10">
        <f t="shared" si="1"/>
        <v>326</v>
      </c>
      <c r="H10" s="10">
        <v>167</v>
      </c>
      <c r="I10" s="10">
        <v>159</v>
      </c>
      <c r="J10" s="14">
        <v>27.2</v>
      </c>
      <c r="K10" s="14">
        <v>17.2</v>
      </c>
      <c r="L10" s="10">
        <v>1</v>
      </c>
      <c r="M10" s="10">
        <v>1</v>
      </c>
      <c r="N10" s="10">
        <v>3897</v>
      </c>
      <c r="O10" s="10">
        <v>24683</v>
      </c>
      <c r="P10" s="10">
        <v>992</v>
      </c>
      <c r="Q10" s="10">
        <v>400</v>
      </c>
    </row>
    <row r="11" spans="1:17" ht="18.75" customHeight="1">
      <c r="A11" s="26" t="s">
        <v>126</v>
      </c>
      <c r="B11" s="10">
        <f t="shared" si="0"/>
        <v>20</v>
      </c>
      <c r="C11" s="10">
        <v>7</v>
      </c>
      <c r="D11" s="10">
        <v>13</v>
      </c>
      <c r="E11" s="10">
        <v>3</v>
      </c>
      <c r="F11" s="10">
        <v>12</v>
      </c>
      <c r="G11" s="10">
        <f t="shared" si="1"/>
        <v>322</v>
      </c>
      <c r="H11" s="10">
        <v>168</v>
      </c>
      <c r="I11" s="10">
        <v>154</v>
      </c>
      <c r="J11" s="14">
        <v>26.8</v>
      </c>
      <c r="K11" s="14">
        <v>16.3</v>
      </c>
      <c r="L11" s="10">
        <v>1</v>
      </c>
      <c r="M11" s="10">
        <v>2</v>
      </c>
      <c r="N11" s="10">
        <v>3897</v>
      </c>
      <c r="O11" s="10">
        <v>24683</v>
      </c>
      <c r="P11" s="10">
        <v>992</v>
      </c>
      <c r="Q11" s="10">
        <v>400</v>
      </c>
    </row>
    <row r="12" spans="1:17" ht="18.75" customHeight="1">
      <c r="A12" s="26" t="s">
        <v>127</v>
      </c>
      <c r="B12" s="10">
        <f t="shared" si="0"/>
        <v>19</v>
      </c>
      <c r="C12" s="10">
        <v>8</v>
      </c>
      <c r="D12" s="10">
        <v>11</v>
      </c>
      <c r="E12" s="10">
        <v>3</v>
      </c>
      <c r="F12" s="10">
        <v>12</v>
      </c>
      <c r="G12" s="10">
        <f t="shared" si="1"/>
        <v>308</v>
      </c>
      <c r="H12" s="10">
        <v>153</v>
      </c>
      <c r="I12" s="10">
        <v>155</v>
      </c>
      <c r="J12" s="14">
        <v>25.7</v>
      </c>
      <c r="K12" s="14">
        <v>16.2</v>
      </c>
      <c r="L12" s="10">
        <v>1</v>
      </c>
      <c r="M12" s="10">
        <v>3</v>
      </c>
      <c r="N12" s="10">
        <v>3897</v>
      </c>
      <c r="O12" s="10">
        <v>24683</v>
      </c>
      <c r="P12" s="10">
        <v>992</v>
      </c>
      <c r="Q12" s="10">
        <v>400</v>
      </c>
    </row>
    <row r="13" spans="1:17" ht="18.75" customHeight="1">
      <c r="A13" s="26" t="s">
        <v>128</v>
      </c>
      <c r="B13" s="10">
        <f t="shared" si="0"/>
        <v>17</v>
      </c>
      <c r="C13" s="10">
        <v>5</v>
      </c>
      <c r="D13" s="10">
        <v>12</v>
      </c>
      <c r="E13" s="10">
        <v>3</v>
      </c>
      <c r="F13" s="10">
        <v>12</v>
      </c>
      <c r="G13" s="10">
        <f t="shared" si="1"/>
        <v>316</v>
      </c>
      <c r="H13" s="10">
        <v>161</v>
      </c>
      <c r="I13" s="10">
        <v>155</v>
      </c>
      <c r="J13" s="14">
        <v>26.3</v>
      </c>
      <c r="K13" s="14">
        <v>18.6</v>
      </c>
      <c r="L13" s="10">
        <v>1</v>
      </c>
      <c r="M13" s="10">
        <v>3</v>
      </c>
      <c r="N13" s="10">
        <v>3897</v>
      </c>
      <c r="O13" s="10">
        <v>24683</v>
      </c>
      <c r="P13" s="10">
        <v>992</v>
      </c>
      <c r="Q13" s="10">
        <v>400</v>
      </c>
    </row>
    <row r="14" spans="1:1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7" t="s">
        <v>13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8">
    <mergeCell ref="A1:Q1"/>
    <mergeCell ref="A3:A4"/>
    <mergeCell ref="B3:D3"/>
    <mergeCell ref="E3:E4"/>
    <mergeCell ref="F3:F4"/>
    <mergeCell ref="G3:I3"/>
    <mergeCell ref="L3:M3"/>
    <mergeCell ref="P3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view="pageBreakPreview" zoomScale="85" zoomScaleNormal="60" zoomScaleSheetLayoutView="85" zoomScalePageLayoutView="0" workbookViewId="0" topLeftCell="A1">
      <selection activeCell="G31" sqref="G31"/>
    </sheetView>
  </sheetViews>
  <sheetFormatPr defaultColWidth="9.00390625" defaultRowHeight="13.5"/>
  <cols>
    <col min="1" max="1" width="11.25390625" style="0" customWidth="1"/>
  </cols>
  <sheetData>
    <row r="1" spans="1:31" ht="18.75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7" t="s">
        <v>45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17" ht="13.5">
      <c r="A3" s="184" t="s">
        <v>88</v>
      </c>
      <c r="B3" s="181" t="s">
        <v>35</v>
      </c>
      <c r="C3" s="182"/>
      <c r="D3" s="182"/>
      <c r="E3" s="183"/>
      <c r="F3" s="181" t="s">
        <v>36</v>
      </c>
      <c r="G3" s="182"/>
      <c r="H3" s="182"/>
      <c r="I3" s="183"/>
      <c r="J3" s="181" t="s">
        <v>37</v>
      </c>
      <c r="K3" s="182"/>
      <c r="L3" s="182"/>
      <c r="M3" s="183"/>
      <c r="N3" s="181" t="s">
        <v>38</v>
      </c>
      <c r="O3" s="182"/>
      <c r="P3" s="182"/>
      <c r="Q3" s="183"/>
    </row>
    <row r="4" spans="1:17" ht="13.5">
      <c r="A4" s="185"/>
      <c r="B4" s="36" t="s">
        <v>15</v>
      </c>
      <c r="C4" s="29" t="s">
        <v>1</v>
      </c>
      <c r="D4" s="9" t="s">
        <v>2</v>
      </c>
      <c r="E4" s="37" t="s">
        <v>3</v>
      </c>
      <c r="F4" s="36" t="s">
        <v>15</v>
      </c>
      <c r="G4" s="29" t="s">
        <v>1</v>
      </c>
      <c r="H4" s="9" t="s">
        <v>2</v>
      </c>
      <c r="I4" s="37" t="s">
        <v>3</v>
      </c>
      <c r="J4" s="36" t="s">
        <v>15</v>
      </c>
      <c r="K4" s="29" t="s">
        <v>1</v>
      </c>
      <c r="L4" s="9" t="s">
        <v>2</v>
      </c>
      <c r="M4" s="37" t="s">
        <v>3</v>
      </c>
      <c r="N4" s="36" t="s">
        <v>15</v>
      </c>
      <c r="O4" s="29" t="s">
        <v>1</v>
      </c>
      <c r="P4" s="9" t="s">
        <v>2</v>
      </c>
      <c r="Q4" s="37" t="s">
        <v>3</v>
      </c>
    </row>
    <row r="5" spans="1:17" ht="18" customHeight="1" thickBot="1">
      <c r="A5" s="51" t="s">
        <v>42</v>
      </c>
      <c r="B5" s="38">
        <v>2</v>
      </c>
      <c r="C5" s="34">
        <f aca="true" t="shared" si="0" ref="C5:C13">SUM(D5:E5)</f>
        <v>47</v>
      </c>
      <c r="D5" s="16">
        <v>24</v>
      </c>
      <c r="E5" s="39">
        <v>23</v>
      </c>
      <c r="F5" s="38">
        <v>2</v>
      </c>
      <c r="G5" s="34">
        <f>SUM(H5:I5)</f>
        <v>46</v>
      </c>
      <c r="H5" s="16">
        <v>22</v>
      </c>
      <c r="I5" s="39">
        <v>24</v>
      </c>
      <c r="J5" s="38">
        <v>2</v>
      </c>
      <c r="K5" s="34">
        <f>SUM(L5:M5)</f>
        <v>55</v>
      </c>
      <c r="L5" s="16">
        <v>31</v>
      </c>
      <c r="M5" s="39">
        <v>24</v>
      </c>
      <c r="N5" s="38">
        <v>2</v>
      </c>
      <c r="O5" s="34">
        <f>SUM(P5:Q5)</f>
        <v>51</v>
      </c>
      <c r="P5" s="16">
        <v>26</v>
      </c>
      <c r="Q5" s="39">
        <v>25</v>
      </c>
    </row>
    <row r="6" spans="1:17" ht="18" customHeight="1" thickBot="1">
      <c r="A6" s="51" t="s">
        <v>43</v>
      </c>
      <c r="B6" s="38">
        <v>2</v>
      </c>
      <c r="C6" s="34">
        <f t="shared" si="0"/>
        <v>56</v>
      </c>
      <c r="D6" s="16">
        <v>32</v>
      </c>
      <c r="E6" s="39">
        <v>24</v>
      </c>
      <c r="F6" s="38">
        <v>2</v>
      </c>
      <c r="G6" s="34">
        <f>SUM(H6:I6)</f>
        <v>47</v>
      </c>
      <c r="H6" s="16">
        <v>24</v>
      </c>
      <c r="I6" s="39">
        <v>23</v>
      </c>
      <c r="J6" s="38">
        <v>2</v>
      </c>
      <c r="K6" s="34">
        <f>SUM(L6:M6)</f>
        <v>48</v>
      </c>
      <c r="L6" s="16">
        <v>23</v>
      </c>
      <c r="M6" s="39">
        <v>25</v>
      </c>
      <c r="N6" s="38">
        <v>2</v>
      </c>
      <c r="O6" s="34">
        <f>SUM(P6:Q6)</f>
        <v>55</v>
      </c>
      <c r="P6" s="16">
        <v>31</v>
      </c>
      <c r="Q6" s="39">
        <v>24</v>
      </c>
    </row>
    <row r="7" spans="1:17" ht="18" customHeight="1" thickBot="1">
      <c r="A7" s="51" t="s">
        <v>44</v>
      </c>
      <c r="B7" s="38">
        <v>2</v>
      </c>
      <c r="C7" s="34">
        <f t="shared" si="0"/>
        <v>45</v>
      </c>
      <c r="D7" s="16">
        <v>18</v>
      </c>
      <c r="E7" s="39">
        <v>27</v>
      </c>
      <c r="F7" s="38">
        <v>2</v>
      </c>
      <c r="G7" s="34">
        <f>SUM(H7:I7)</f>
        <v>57</v>
      </c>
      <c r="H7" s="16">
        <v>32</v>
      </c>
      <c r="I7" s="39">
        <v>25</v>
      </c>
      <c r="J7" s="38">
        <v>2</v>
      </c>
      <c r="K7" s="34">
        <f>SUM(L7:M7)</f>
        <v>48</v>
      </c>
      <c r="L7" s="16">
        <v>25</v>
      </c>
      <c r="M7" s="39">
        <v>23</v>
      </c>
      <c r="N7" s="38">
        <v>2</v>
      </c>
      <c r="O7" s="34">
        <f>SUM(P7:Q7)</f>
        <v>47</v>
      </c>
      <c r="P7" s="16">
        <v>23</v>
      </c>
      <c r="Q7" s="39">
        <v>24</v>
      </c>
    </row>
    <row r="8" spans="1:17" ht="18" customHeight="1" thickBot="1">
      <c r="A8" s="47" t="s">
        <v>41</v>
      </c>
      <c r="B8" s="40">
        <v>2</v>
      </c>
      <c r="C8" s="34">
        <f t="shared" si="0"/>
        <v>54</v>
      </c>
      <c r="D8" s="41">
        <v>30</v>
      </c>
      <c r="E8" s="42">
        <v>24</v>
      </c>
      <c r="F8" s="40">
        <v>2</v>
      </c>
      <c r="G8" s="34">
        <f aca="true" t="shared" si="1" ref="G8:G13">SUM(H8:I8)</f>
        <v>45</v>
      </c>
      <c r="H8" s="41">
        <v>19</v>
      </c>
      <c r="I8" s="42">
        <v>26</v>
      </c>
      <c r="J8" s="40">
        <v>2</v>
      </c>
      <c r="K8" s="34">
        <f aca="true" t="shared" si="2" ref="K8:K13">SUM(L8:M8)</f>
        <v>58</v>
      </c>
      <c r="L8" s="41">
        <v>32</v>
      </c>
      <c r="M8" s="42">
        <v>26</v>
      </c>
      <c r="N8" s="40">
        <v>2</v>
      </c>
      <c r="O8" s="34">
        <f aca="true" t="shared" si="3" ref="O8:O13">SUM(P8:Q8)</f>
        <v>48</v>
      </c>
      <c r="P8" s="41">
        <v>22</v>
      </c>
      <c r="Q8" s="42">
        <v>26</v>
      </c>
    </row>
    <row r="9" spans="1:22" ht="18" customHeight="1" thickBot="1">
      <c r="A9" s="47" t="s">
        <v>110</v>
      </c>
      <c r="B9" s="38">
        <v>2</v>
      </c>
      <c r="C9" s="31">
        <f t="shared" si="0"/>
        <v>58</v>
      </c>
      <c r="D9" s="16">
        <v>30</v>
      </c>
      <c r="E9" s="39">
        <v>28</v>
      </c>
      <c r="F9" s="38">
        <v>2</v>
      </c>
      <c r="G9" s="31">
        <f t="shared" si="1"/>
        <v>53</v>
      </c>
      <c r="H9" s="16">
        <v>29</v>
      </c>
      <c r="I9" s="39">
        <v>24</v>
      </c>
      <c r="J9" s="38">
        <v>2</v>
      </c>
      <c r="K9" s="31">
        <f t="shared" si="2"/>
        <v>49</v>
      </c>
      <c r="L9" s="16">
        <v>23</v>
      </c>
      <c r="M9" s="39">
        <v>26</v>
      </c>
      <c r="N9" s="38">
        <v>2</v>
      </c>
      <c r="O9" s="31">
        <f t="shared" si="3"/>
        <v>58</v>
      </c>
      <c r="P9" s="16">
        <v>31</v>
      </c>
      <c r="Q9" s="39">
        <v>27</v>
      </c>
      <c r="R9" s="50"/>
      <c r="T9" s="50"/>
      <c r="U9" s="50"/>
      <c r="V9" s="50"/>
    </row>
    <row r="10" spans="1:17" ht="18" customHeight="1" thickBot="1">
      <c r="A10" s="47" t="s">
        <v>111</v>
      </c>
      <c r="B10" s="38">
        <v>2</v>
      </c>
      <c r="C10" s="31">
        <f t="shared" si="0"/>
        <v>56</v>
      </c>
      <c r="D10" s="16">
        <v>32</v>
      </c>
      <c r="E10" s="39">
        <v>24</v>
      </c>
      <c r="F10" s="38">
        <v>2</v>
      </c>
      <c r="G10" s="31">
        <f t="shared" si="1"/>
        <v>58</v>
      </c>
      <c r="H10" s="16">
        <v>30</v>
      </c>
      <c r="I10" s="39">
        <v>28</v>
      </c>
      <c r="J10" s="38">
        <v>2</v>
      </c>
      <c r="K10" s="31">
        <f t="shared" si="2"/>
        <v>52</v>
      </c>
      <c r="L10" s="16">
        <v>28</v>
      </c>
      <c r="M10" s="39">
        <v>24</v>
      </c>
      <c r="N10" s="38">
        <v>2</v>
      </c>
      <c r="O10" s="31">
        <f t="shared" si="3"/>
        <v>51</v>
      </c>
      <c r="P10" s="16">
        <v>23</v>
      </c>
      <c r="Q10" s="39">
        <v>28</v>
      </c>
    </row>
    <row r="11" spans="1:17" ht="18" customHeight="1" thickBot="1">
      <c r="A11" s="47" t="s">
        <v>112</v>
      </c>
      <c r="B11" s="38">
        <v>2</v>
      </c>
      <c r="C11" s="31">
        <f t="shared" si="0"/>
        <v>51</v>
      </c>
      <c r="D11" s="16">
        <v>26</v>
      </c>
      <c r="E11" s="39">
        <v>25</v>
      </c>
      <c r="F11" s="38">
        <v>2</v>
      </c>
      <c r="G11" s="31">
        <f t="shared" si="1"/>
        <v>55</v>
      </c>
      <c r="H11" s="16">
        <v>32</v>
      </c>
      <c r="I11" s="39">
        <v>23</v>
      </c>
      <c r="J11" s="38">
        <v>2</v>
      </c>
      <c r="K11" s="31">
        <f t="shared" si="2"/>
        <v>59</v>
      </c>
      <c r="L11" s="16">
        <v>31</v>
      </c>
      <c r="M11" s="39">
        <v>28</v>
      </c>
      <c r="N11" s="38">
        <v>2</v>
      </c>
      <c r="O11" s="31">
        <f t="shared" si="3"/>
        <v>51</v>
      </c>
      <c r="P11" s="16">
        <v>27</v>
      </c>
      <c r="Q11" s="39">
        <v>24</v>
      </c>
    </row>
    <row r="12" spans="1:17" ht="18" customHeight="1" thickBot="1">
      <c r="A12" s="47" t="s">
        <v>113</v>
      </c>
      <c r="B12" s="38">
        <v>2</v>
      </c>
      <c r="C12" s="31">
        <f t="shared" si="0"/>
        <v>54</v>
      </c>
      <c r="D12" s="16">
        <v>24</v>
      </c>
      <c r="E12" s="39">
        <v>30</v>
      </c>
      <c r="F12" s="38">
        <v>2</v>
      </c>
      <c r="G12" s="31">
        <f t="shared" si="1"/>
        <v>46</v>
      </c>
      <c r="H12" s="16">
        <v>23</v>
      </c>
      <c r="I12" s="39">
        <v>23</v>
      </c>
      <c r="J12" s="38">
        <v>2</v>
      </c>
      <c r="K12" s="31">
        <f t="shared" si="2"/>
        <v>52</v>
      </c>
      <c r="L12" s="16">
        <v>29</v>
      </c>
      <c r="M12" s="39">
        <v>23</v>
      </c>
      <c r="N12" s="38">
        <v>2</v>
      </c>
      <c r="O12" s="31">
        <f t="shared" si="3"/>
        <v>56</v>
      </c>
      <c r="P12" s="16">
        <v>29</v>
      </c>
      <c r="Q12" s="39">
        <v>27</v>
      </c>
    </row>
    <row r="13" spans="1:17" ht="18" customHeight="1" thickBot="1">
      <c r="A13" s="47" t="s">
        <v>114</v>
      </c>
      <c r="B13" s="40">
        <v>2</v>
      </c>
      <c r="C13" s="34">
        <f t="shared" si="0"/>
        <v>62</v>
      </c>
      <c r="D13" s="41">
        <v>30</v>
      </c>
      <c r="E13" s="42">
        <v>32</v>
      </c>
      <c r="F13" s="40">
        <v>2</v>
      </c>
      <c r="G13" s="34">
        <f t="shared" si="1"/>
        <v>52</v>
      </c>
      <c r="H13" s="41">
        <v>23</v>
      </c>
      <c r="I13" s="42">
        <v>29</v>
      </c>
      <c r="J13" s="40">
        <v>2</v>
      </c>
      <c r="K13" s="34">
        <f t="shared" si="2"/>
        <v>46</v>
      </c>
      <c r="L13" s="41">
        <v>23</v>
      </c>
      <c r="M13" s="42">
        <v>23</v>
      </c>
      <c r="N13" s="40">
        <v>2</v>
      </c>
      <c r="O13" s="34">
        <f t="shared" si="3"/>
        <v>51</v>
      </c>
      <c r="P13" s="41">
        <v>28</v>
      </c>
      <c r="Q13" s="42">
        <v>23</v>
      </c>
    </row>
    <row r="14" spans="1:31" ht="14.2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2"/>
    </row>
    <row r="15" spans="1:15" ht="13.5">
      <c r="A15" s="184" t="s">
        <v>88</v>
      </c>
      <c r="B15" s="181" t="s">
        <v>39</v>
      </c>
      <c r="C15" s="182"/>
      <c r="D15" s="182"/>
      <c r="E15" s="183"/>
      <c r="F15" s="181" t="s">
        <v>40</v>
      </c>
      <c r="G15" s="182"/>
      <c r="H15" s="182"/>
      <c r="I15" s="183"/>
      <c r="J15" s="186" t="s">
        <v>1</v>
      </c>
      <c r="K15" s="187"/>
      <c r="L15" s="187"/>
      <c r="M15" s="188"/>
      <c r="N15" s="181" t="s">
        <v>19</v>
      </c>
      <c r="O15" s="183"/>
    </row>
    <row r="16" spans="1:15" ht="13.5">
      <c r="A16" s="185"/>
      <c r="B16" s="36" t="s">
        <v>15</v>
      </c>
      <c r="C16" s="29" t="s">
        <v>1</v>
      </c>
      <c r="D16" s="9" t="s">
        <v>2</v>
      </c>
      <c r="E16" s="37" t="s">
        <v>3</v>
      </c>
      <c r="F16" s="36" t="s">
        <v>15</v>
      </c>
      <c r="G16" s="29" t="s">
        <v>1</v>
      </c>
      <c r="H16" s="9" t="s">
        <v>2</v>
      </c>
      <c r="I16" s="37" t="s">
        <v>3</v>
      </c>
      <c r="J16" s="9" t="s">
        <v>15</v>
      </c>
      <c r="K16" s="29" t="s">
        <v>1</v>
      </c>
      <c r="L16" s="9" t="s">
        <v>2</v>
      </c>
      <c r="M16" s="8" t="s">
        <v>3</v>
      </c>
      <c r="N16" s="36" t="s">
        <v>15</v>
      </c>
      <c r="O16" s="48" t="s">
        <v>1</v>
      </c>
    </row>
    <row r="17" spans="1:15" ht="18" customHeight="1" thickBot="1">
      <c r="A17" s="51" t="s">
        <v>42</v>
      </c>
      <c r="B17" s="38">
        <v>2</v>
      </c>
      <c r="C17" s="34">
        <f>SUM(D17:E17)</f>
        <v>52</v>
      </c>
      <c r="D17" s="16">
        <v>30</v>
      </c>
      <c r="E17" s="39">
        <v>22</v>
      </c>
      <c r="F17" s="38">
        <v>2</v>
      </c>
      <c r="G17" s="34">
        <f>SUM(H17:I17)</f>
        <v>59</v>
      </c>
      <c r="H17" s="16">
        <v>30</v>
      </c>
      <c r="I17" s="39">
        <v>29</v>
      </c>
      <c r="J17" s="16">
        <f aca="true" t="shared" si="4" ref="J17:J25">SUM(B5,F5,J5,N5,B17,F17)</f>
        <v>12</v>
      </c>
      <c r="K17" s="31">
        <f>L17+M17</f>
        <v>310</v>
      </c>
      <c r="L17" s="16">
        <f>SUM(D5,H5,L5,P5,D17,H17)</f>
        <v>163</v>
      </c>
      <c r="M17" s="16">
        <f>SUM(E5,I5,M5,Q5,E17,I17)</f>
        <v>147</v>
      </c>
      <c r="N17" s="38">
        <v>1</v>
      </c>
      <c r="O17" s="49">
        <v>2</v>
      </c>
    </row>
    <row r="18" spans="1:15" ht="18" customHeight="1" thickBot="1">
      <c r="A18" s="51" t="s">
        <v>43</v>
      </c>
      <c r="B18" s="38">
        <v>2</v>
      </c>
      <c r="C18" s="34">
        <f>SUM(D18:E18)</f>
        <v>50</v>
      </c>
      <c r="D18" s="16">
        <v>27</v>
      </c>
      <c r="E18" s="39">
        <v>23</v>
      </c>
      <c r="F18" s="38">
        <v>2</v>
      </c>
      <c r="G18" s="34">
        <f>SUM(H18:I18)</f>
        <v>55</v>
      </c>
      <c r="H18" s="16">
        <v>31</v>
      </c>
      <c r="I18" s="39">
        <v>24</v>
      </c>
      <c r="J18" s="16">
        <f t="shared" si="4"/>
        <v>12</v>
      </c>
      <c r="K18" s="31">
        <f>L18+M18</f>
        <v>311</v>
      </c>
      <c r="L18" s="16">
        <f aca="true" t="shared" si="5" ref="L18:L24">SUM(D6,H6,L6,P6,D18,H18)</f>
        <v>168</v>
      </c>
      <c r="M18" s="16">
        <f aca="true" t="shared" si="6" ref="M18:M25">SUM(E6,I6,M6,Q6,E18,I18)</f>
        <v>143</v>
      </c>
      <c r="N18" s="38">
        <v>1</v>
      </c>
      <c r="O18" s="49">
        <v>1</v>
      </c>
    </row>
    <row r="19" spans="1:15" ht="18" customHeight="1" thickBot="1">
      <c r="A19" s="51" t="s">
        <v>44</v>
      </c>
      <c r="B19" s="38">
        <v>2</v>
      </c>
      <c r="C19" s="34">
        <f>SUM(D19:E19)</f>
        <v>52</v>
      </c>
      <c r="D19" s="16">
        <v>30</v>
      </c>
      <c r="E19" s="39">
        <v>22</v>
      </c>
      <c r="F19" s="38">
        <v>2</v>
      </c>
      <c r="G19" s="34">
        <f>SUM(H19:I19)</f>
        <v>51</v>
      </c>
      <c r="H19" s="16">
        <v>27</v>
      </c>
      <c r="I19" s="39">
        <v>24</v>
      </c>
      <c r="J19" s="16">
        <f t="shared" si="4"/>
        <v>12</v>
      </c>
      <c r="K19" s="31">
        <f>L19+M19</f>
        <v>300</v>
      </c>
      <c r="L19" s="16">
        <f t="shared" si="5"/>
        <v>155</v>
      </c>
      <c r="M19" s="16">
        <f t="shared" si="6"/>
        <v>145</v>
      </c>
      <c r="N19" s="38">
        <v>1</v>
      </c>
      <c r="O19" s="49">
        <v>1</v>
      </c>
    </row>
    <row r="20" spans="1:15" ht="18" customHeight="1" thickBot="1">
      <c r="A20" s="47" t="s">
        <v>41</v>
      </c>
      <c r="B20" s="40">
        <v>2</v>
      </c>
      <c r="C20" s="34">
        <f aca="true" t="shared" si="7" ref="C20:C25">SUM(D20:E20)</f>
        <v>45</v>
      </c>
      <c r="D20" s="41">
        <v>22</v>
      </c>
      <c r="E20" s="42">
        <v>23</v>
      </c>
      <c r="F20" s="40">
        <v>2</v>
      </c>
      <c r="G20" s="34">
        <f aca="true" t="shared" si="8" ref="G20:G25">SUM(H20:I20)</f>
        <v>54</v>
      </c>
      <c r="H20" s="41">
        <v>30</v>
      </c>
      <c r="I20" s="42">
        <v>24</v>
      </c>
      <c r="J20" s="16">
        <f t="shared" si="4"/>
        <v>12</v>
      </c>
      <c r="K20" s="34">
        <f aca="true" t="shared" si="9" ref="K20:K25">SUM(L20:M20)</f>
        <v>304</v>
      </c>
      <c r="L20" s="16">
        <f t="shared" si="5"/>
        <v>155</v>
      </c>
      <c r="M20" s="16">
        <f t="shared" si="6"/>
        <v>149</v>
      </c>
      <c r="N20" s="40">
        <v>1</v>
      </c>
      <c r="O20" s="52">
        <v>1</v>
      </c>
    </row>
    <row r="21" spans="1:15" ht="18" customHeight="1" thickBot="1">
      <c r="A21" s="47" t="s">
        <v>110</v>
      </c>
      <c r="B21" s="38">
        <v>2</v>
      </c>
      <c r="C21" s="31">
        <f t="shared" si="7"/>
        <v>52</v>
      </c>
      <c r="D21" s="16">
        <v>24</v>
      </c>
      <c r="E21" s="39">
        <v>28</v>
      </c>
      <c r="F21" s="38">
        <v>2</v>
      </c>
      <c r="G21" s="31">
        <f t="shared" si="8"/>
        <v>45</v>
      </c>
      <c r="H21" s="16">
        <v>22</v>
      </c>
      <c r="I21" s="39">
        <v>23</v>
      </c>
      <c r="J21" s="16">
        <f t="shared" si="4"/>
        <v>12</v>
      </c>
      <c r="K21" s="31">
        <f t="shared" si="9"/>
        <v>315</v>
      </c>
      <c r="L21" s="16">
        <f t="shared" si="5"/>
        <v>159</v>
      </c>
      <c r="M21" s="16">
        <f t="shared" si="6"/>
        <v>156</v>
      </c>
      <c r="N21" s="38">
        <v>1</v>
      </c>
      <c r="O21" s="49">
        <v>1</v>
      </c>
    </row>
    <row r="22" spans="1:15" ht="18" customHeight="1" thickBot="1">
      <c r="A22" s="47" t="s">
        <v>111</v>
      </c>
      <c r="B22" s="38">
        <v>2</v>
      </c>
      <c r="C22" s="31">
        <f t="shared" si="7"/>
        <v>58</v>
      </c>
      <c r="D22" s="16">
        <v>30</v>
      </c>
      <c r="E22" s="39">
        <v>28</v>
      </c>
      <c r="F22" s="38">
        <v>2</v>
      </c>
      <c r="G22" s="31">
        <f t="shared" si="8"/>
        <v>51</v>
      </c>
      <c r="H22" s="16">
        <v>24</v>
      </c>
      <c r="I22" s="39">
        <v>27</v>
      </c>
      <c r="J22" s="16">
        <f t="shared" si="4"/>
        <v>12</v>
      </c>
      <c r="K22" s="31">
        <f t="shared" si="9"/>
        <v>326</v>
      </c>
      <c r="L22" s="16">
        <f t="shared" si="5"/>
        <v>167</v>
      </c>
      <c r="M22" s="16">
        <f t="shared" si="6"/>
        <v>159</v>
      </c>
      <c r="N22" s="38">
        <v>1</v>
      </c>
      <c r="O22" s="49">
        <v>1</v>
      </c>
    </row>
    <row r="23" spans="1:15" ht="18" customHeight="1" thickBot="1">
      <c r="A23" s="47" t="s">
        <v>112</v>
      </c>
      <c r="B23" s="38">
        <v>2</v>
      </c>
      <c r="C23" s="31">
        <f t="shared" si="7"/>
        <v>50</v>
      </c>
      <c r="D23" s="16">
        <v>22</v>
      </c>
      <c r="E23" s="39">
        <v>28</v>
      </c>
      <c r="F23" s="38">
        <v>2</v>
      </c>
      <c r="G23" s="31">
        <f t="shared" si="8"/>
        <v>56</v>
      </c>
      <c r="H23" s="16">
        <v>30</v>
      </c>
      <c r="I23" s="39">
        <v>26</v>
      </c>
      <c r="J23" s="16">
        <f t="shared" si="4"/>
        <v>12</v>
      </c>
      <c r="K23" s="31">
        <f>SUM(L23:M23)</f>
        <v>322</v>
      </c>
      <c r="L23" s="16">
        <f t="shared" si="5"/>
        <v>168</v>
      </c>
      <c r="M23" s="16">
        <f t="shared" si="6"/>
        <v>154</v>
      </c>
      <c r="N23" s="38">
        <v>1</v>
      </c>
      <c r="O23" s="49">
        <v>2</v>
      </c>
    </row>
    <row r="24" spans="1:15" ht="18" customHeight="1" thickBot="1">
      <c r="A24" s="47" t="s">
        <v>113</v>
      </c>
      <c r="B24" s="38">
        <v>2</v>
      </c>
      <c r="C24" s="31">
        <f t="shared" si="7"/>
        <v>49</v>
      </c>
      <c r="D24" s="16">
        <v>26</v>
      </c>
      <c r="E24" s="39">
        <v>23</v>
      </c>
      <c r="F24" s="38">
        <v>2</v>
      </c>
      <c r="G24" s="31">
        <f t="shared" si="8"/>
        <v>51</v>
      </c>
      <c r="H24" s="16">
        <v>22</v>
      </c>
      <c r="I24" s="39">
        <v>29</v>
      </c>
      <c r="J24" s="16">
        <f t="shared" si="4"/>
        <v>12</v>
      </c>
      <c r="K24" s="31">
        <f t="shared" si="9"/>
        <v>308</v>
      </c>
      <c r="L24" s="16">
        <f t="shared" si="5"/>
        <v>153</v>
      </c>
      <c r="M24" s="16">
        <f t="shared" si="6"/>
        <v>155</v>
      </c>
      <c r="N24" s="38">
        <v>1</v>
      </c>
      <c r="O24" s="49">
        <v>3</v>
      </c>
    </row>
    <row r="25" spans="1:15" ht="18" customHeight="1" thickBot="1">
      <c r="A25" s="47" t="s">
        <v>114</v>
      </c>
      <c r="B25" s="40">
        <v>2</v>
      </c>
      <c r="C25" s="34">
        <f t="shared" si="7"/>
        <v>56</v>
      </c>
      <c r="D25" s="41">
        <v>29</v>
      </c>
      <c r="E25" s="42">
        <v>27</v>
      </c>
      <c r="F25" s="40">
        <v>2</v>
      </c>
      <c r="G25" s="34">
        <f t="shared" si="8"/>
        <v>49</v>
      </c>
      <c r="H25" s="41">
        <v>28</v>
      </c>
      <c r="I25" s="42">
        <v>21</v>
      </c>
      <c r="J25" s="16">
        <f t="shared" si="4"/>
        <v>12</v>
      </c>
      <c r="K25" s="34">
        <f t="shared" si="9"/>
        <v>316</v>
      </c>
      <c r="L25" s="16">
        <f>SUM(D13,H13,L13,P13,D25,H25)</f>
        <v>161</v>
      </c>
      <c r="M25" s="16">
        <f t="shared" si="6"/>
        <v>155</v>
      </c>
      <c r="N25" s="40">
        <v>1</v>
      </c>
      <c r="O25" s="52">
        <v>3</v>
      </c>
    </row>
    <row r="26" ht="13.5">
      <c r="O26" s="27" t="s">
        <v>13</v>
      </c>
    </row>
  </sheetData>
  <sheetProtection/>
  <mergeCells count="11">
    <mergeCell ref="F3:I3"/>
    <mergeCell ref="J3:M3"/>
    <mergeCell ref="N3:Q3"/>
    <mergeCell ref="B15:E15"/>
    <mergeCell ref="F15:I15"/>
    <mergeCell ref="A15:A16"/>
    <mergeCell ref="A1:Q1"/>
    <mergeCell ref="J15:M15"/>
    <mergeCell ref="N15:O15"/>
    <mergeCell ref="A3:A4"/>
    <mergeCell ref="B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Normal="60" zoomScaleSheetLayoutView="100" zoomScalePageLayoutView="0" workbookViewId="0" topLeftCell="A1">
      <selection activeCell="S13" sqref="S13"/>
    </sheetView>
  </sheetViews>
  <sheetFormatPr defaultColWidth="9.00390625" defaultRowHeight="13.5"/>
  <cols>
    <col min="1" max="1" width="10.00390625" style="0" customWidth="1"/>
    <col min="14" max="15" width="11.25390625" style="0" customWidth="1"/>
  </cols>
  <sheetData>
    <row r="1" spans="1:17" ht="18.75">
      <c r="A1" s="177" t="s">
        <v>101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7" t="s">
        <v>12</v>
      </c>
    </row>
    <row r="3" spans="1:17" ht="13.5">
      <c r="A3" s="179" t="s">
        <v>88</v>
      </c>
      <c r="B3" s="179" t="s">
        <v>27</v>
      </c>
      <c r="C3" s="179"/>
      <c r="D3" s="179"/>
      <c r="E3" s="179" t="s">
        <v>14</v>
      </c>
      <c r="F3" s="179" t="s">
        <v>15</v>
      </c>
      <c r="G3" s="179" t="s">
        <v>34</v>
      </c>
      <c r="H3" s="179"/>
      <c r="I3" s="178"/>
      <c r="J3" s="11" t="s">
        <v>17</v>
      </c>
      <c r="K3" s="11" t="s">
        <v>18</v>
      </c>
      <c r="L3" s="180" t="s">
        <v>29</v>
      </c>
      <c r="M3" s="178"/>
      <c r="N3" s="13" t="s">
        <v>10</v>
      </c>
      <c r="O3" s="13" t="s">
        <v>11</v>
      </c>
      <c r="P3" s="180" t="s">
        <v>20</v>
      </c>
      <c r="Q3" s="179"/>
    </row>
    <row r="4" spans="1:17" ht="13.5">
      <c r="A4" s="179"/>
      <c r="B4" s="3" t="s">
        <v>30</v>
      </c>
      <c r="C4" s="3" t="s">
        <v>2</v>
      </c>
      <c r="D4" s="3" t="s">
        <v>3</v>
      </c>
      <c r="E4" s="179"/>
      <c r="F4" s="179"/>
      <c r="G4" s="3" t="s">
        <v>30</v>
      </c>
      <c r="H4" s="3" t="s">
        <v>2</v>
      </c>
      <c r="I4" s="4" t="s">
        <v>3</v>
      </c>
      <c r="J4" s="6" t="s">
        <v>33</v>
      </c>
      <c r="K4" s="6" t="s">
        <v>33</v>
      </c>
      <c r="L4" s="12" t="s">
        <v>15</v>
      </c>
      <c r="M4" s="4" t="s">
        <v>33</v>
      </c>
      <c r="N4" s="7" t="s">
        <v>23</v>
      </c>
      <c r="O4" s="7" t="s">
        <v>23</v>
      </c>
      <c r="P4" s="12" t="s">
        <v>21</v>
      </c>
      <c r="Q4" s="3" t="s">
        <v>24</v>
      </c>
    </row>
    <row r="5" spans="1:17" ht="24.75" customHeight="1">
      <c r="A5" s="26" t="s">
        <v>120</v>
      </c>
      <c r="B5" s="10">
        <f aca="true" t="shared" si="0" ref="B5:B13">SUM(C5:D5)</f>
        <v>35</v>
      </c>
      <c r="C5" s="10">
        <v>19</v>
      </c>
      <c r="D5" s="10">
        <v>16</v>
      </c>
      <c r="E5" s="10">
        <v>2</v>
      </c>
      <c r="F5" s="10">
        <v>15</v>
      </c>
      <c r="G5" s="10">
        <f aca="true" t="shared" si="1" ref="G5:G13">SUM(H5:I5)</f>
        <v>566</v>
      </c>
      <c r="H5" s="10">
        <v>286</v>
      </c>
      <c r="I5" s="10">
        <v>280</v>
      </c>
      <c r="J5" s="14">
        <f>G5/F5</f>
        <v>37.733333333333334</v>
      </c>
      <c r="K5" s="14">
        <f>G5/B5</f>
        <v>16.17142857142857</v>
      </c>
      <c r="L5" s="10">
        <v>1</v>
      </c>
      <c r="M5" s="10">
        <v>3</v>
      </c>
      <c r="N5" s="10">
        <v>5593</v>
      </c>
      <c r="O5" s="10">
        <v>35751</v>
      </c>
      <c r="P5" s="10">
        <v>1055</v>
      </c>
      <c r="Q5" s="10">
        <v>400</v>
      </c>
    </row>
    <row r="6" spans="1:17" ht="24.75" customHeight="1">
      <c r="A6" s="26" t="s">
        <v>121</v>
      </c>
      <c r="B6" s="10">
        <f t="shared" si="0"/>
        <v>33</v>
      </c>
      <c r="C6" s="10">
        <v>19</v>
      </c>
      <c r="D6" s="10">
        <v>14</v>
      </c>
      <c r="E6" s="10">
        <v>2</v>
      </c>
      <c r="F6" s="10">
        <v>15</v>
      </c>
      <c r="G6" s="10">
        <f t="shared" si="1"/>
        <v>551</v>
      </c>
      <c r="H6" s="10">
        <v>280</v>
      </c>
      <c r="I6" s="10">
        <v>271</v>
      </c>
      <c r="J6" s="14">
        <f aca="true" t="shared" si="2" ref="J6:J13">G6/F6</f>
        <v>36.733333333333334</v>
      </c>
      <c r="K6" s="14">
        <f>G6/B6</f>
        <v>16.696969696969695</v>
      </c>
      <c r="L6" s="10">
        <v>1</v>
      </c>
      <c r="M6" s="10">
        <v>2</v>
      </c>
      <c r="N6" s="10">
        <v>5593</v>
      </c>
      <c r="O6" s="10">
        <v>35751</v>
      </c>
      <c r="P6" s="10">
        <v>1055</v>
      </c>
      <c r="Q6" s="10">
        <v>400</v>
      </c>
    </row>
    <row r="7" spans="1:17" ht="24.75" customHeight="1">
      <c r="A7" s="26" t="s">
        <v>122</v>
      </c>
      <c r="B7" s="10">
        <f t="shared" si="0"/>
        <v>33</v>
      </c>
      <c r="C7" s="10">
        <v>17</v>
      </c>
      <c r="D7" s="10">
        <v>16</v>
      </c>
      <c r="E7" s="10">
        <v>2</v>
      </c>
      <c r="F7" s="10">
        <v>15</v>
      </c>
      <c r="G7" s="10">
        <f t="shared" si="1"/>
        <v>550</v>
      </c>
      <c r="H7" s="10">
        <v>288</v>
      </c>
      <c r="I7" s="10">
        <v>262</v>
      </c>
      <c r="J7" s="14">
        <f t="shared" si="2"/>
        <v>36.666666666666664</v>
      </c>
      <c r="K7" s="14">
        <f aca="true" t="shared" si="3" ref="K7:K13">G7/B7</f>
        <v>16.666666666666668</v>
      </c>
      <c r="L7" s="10">
        <v>1</v>
      </c>
      <c r="M7" s="10">
        <v>1</v>
      </c>
      <c r="N7" s="10">
        <v>5593</v>
      </c>
      <c r="O7" s="10">
        <v>35751</v>
      </c>
      <c r="P7" s="10">
        <v>1055</v>
      </c>
      <c r="Q7" s="10">
        <v>400</v>
      </c>
    </row>
    <row r="8" spans="1:17" ht="24.75" customHeight="1">
      <c r="A8" s="26" t="s">
        <v>123</v>
      </c>
      <c r="B8" s="10">
        <f t="shared" si="0"/>
        <v>33</v>
      </c>
      <c r="C8" s="10">
        <v>15</v>
      </c>
      <c r="D8" s="10">
        <v>18</v>
      </c>
      <c r="E8" s="10">
        <v>3</v>
      </c>
      <c r="F8" s="10">
        <v>16</v>
      </c>
      <c r="G8" s="10">
        <f t="shared" si="1"/>
        <v>556</v>
      </c>
      <c r="H8" s="10">
        <v>287</v>
      </c>
      <c r="I8" s="10">
        <v>269</v>
      </c>
      <c r="J8" s="14">
        <f t="shared" si="2"/>
        <v>34.75</v>
      </c>
      <c r="K8" s="14">
        <f t="shared" si="3"/>
        <v>16.848484848484848</v>
      </c>
      <c r="L8" s="10">
        <v>1</v>
      </c>
      <c r="M8" s="10">
        <v>2</v>
      </c>
      <c r="N8" s="10">
        <v>5593</v>
      </c>
      <c r="O8" s="10">
        <v>35751</v>
      </c>
      <c r="P8" s="10">
        <v>1055</v>
      </c>
      <c r="Q8" s="10">
        <v>400</v>
      </c>
    </row>
    <row r="9" spans="1:17" ht="24.75" customHeight="1">
      <c r="A9" s="26" t="s">
        <v>124</v>
      </c>
      <c r="B9" s="10">
        <f t="shared" si="0"/>
        <v>31</v>
      </c>
      <c r="C9" s="10">
        <v>15</v>
      </c>
      <c r="D9" s="10">
        <v>16</v>
      </c>
      <c r="E9" s="10">
        <v>3</v>
      </c>
      <c r="F9" s="10">
        <v>16</v>
      </c>
      <c r="G9" s="10">
        <f t="shared" si="1"/>
        <v>560</v>
      </c>
      <c r="H9" s="10">
        <v>282</v>
      </c>
      <c r="I9" s="10">
        <v>278</v>
      </c>
      <c r="J9" s="14">
        <f t="shared" si="2"/>
        <v>35</v>
      </c>
      <c r="K9" s="14">
        <f t="shared" si="3"/>
        <v>18.06451612903226</v>
      </c>
      <c r="L9" s="10">
        <v>1</v>
      </c>
      <c r="M9" s="10">
        <v>1</v>
      </c>
      <c r="N9" s="10">
        <v>5593</v>
      </c>
      <c r="O9" s="10">
        <v>35751</v>
      </c>
      <c r="P9" s="10">
        <v>1055</v>
      </c>
      <c r="Q9" s="10">
        <v>400</v>
      </c>
    </row>
    <row r="10" spans="1:17" ht="24.75" customHeight="1">
      <c r="A10" s="26" t="s">
        <v>125</v>
      </c>
      <c r="B10" s="10">
        <f t="shared" si="0"/>
        <v>32</v>
      </c>
      <c r="C10" s="10">
        <v>17</v>
      </c>
      <c r="D10" s="10">
        <v>15</v>
      </c>
      <c r="E10" s="10">
        <v>3</v>
      </c>
      <c r="F10" s="10">
        <v>16</v>
      </c>
      <c r="G10" s="10">
        <f t="shared" si="1"/>
        <v>567</v>
      </c>
      <c r="H10" s="10">
        <v>268</v>
      </c>
      <c r="I10" s="10">
        <v>299</v>
      </c>
      <c r="J10" s="14">
        <f t="shared" si="2"/>
        <v>35.4375</v>
      </c>
      <c r="K10" s="14">
        <f t="shared" si="3"/>
        <v>17.71875</v>
      </c>
      <c r="L10" s="10">
        <v>1</v>
      </c>
      <c r="M10" s="10">
        <v>4</v>
      </c>
      <c r="N10" s="10">
        <v>5593</v>
      </c>
      <c r="O10" s="10">
        <v>35751</v>
      </c>
      <c r="P10" s="10">
        <v>1055</v>
      </c>
      <c r="Q10" s="10">
        <v>400</v>
      </c>
    </row>
    <row r="11" spans="1:17" ht="24.75" customHeight="1">
      <c r="A11" s="26" t="s">
        <v>126</v>
      </c>
      <c r="B11" s="10">
        <f t="shared" si="0"/>
        <v>36</v>
      </c>
      <c r="C11" s="10">
        <v>20</v>
      </c>
      <c r="D11" s="10">
        <v>16</v>
      </c>
      <c r="E11" s="10">
        <v>3</v>
      </c>
      <c r="F11" s="10">
        <v>16</v>
      </c>
      <c r="G11" s="10">
        <f t="shared" si="1"/>
        <v>565</v>
      </c>
      <c r="H11" s="10">
        <v>277</v>
      </c>
      <c r="I11" s="10">
        <v>288</v>
      </c>
      <c r="J11" s="14">
        <f t="shared" si="2"/>
        <v>35.3125</v>
      </c>
      <c r="K11" s="14">
        <f t="shared" si="3"/>
        <v>15.694444444444445</v>
      </c>
      <c r="L11" s="10">
        <v>1</v>
      </c>
      <c r="M11" s="10">
        <v>4</v>
      </c>
      <c r="N11" s="10">
        <v>5593</v>
      </c>
      <c r="O11" s="10">
        <v>35751</v>
      </c>
      <c r="P11" s="10">
        <v>1055</v>
      </c>
      <c r="Q11" s="10">
        <v>400</v>
      </c>
    </row>
    <row r="12" spans="1:17" ht="24.75" customHeight="1">
      <c r="A12" s="26" t="s">
        <v>127</v>
      </c>
      <c r="B12" s="10">
        <f t="shared" si="0"/>
        <v>33</v>
      </c>
      <c r="C12" s="10">
        <v>19</v>
      </c>
      <c r="D12" s="10">
        <v>14</v>
      </c>
      <c r="E12" s="10">
        <v>3</v>
      </c>
      <c r="F12" s="10">
        <v>16</v>
      </c>
      <c r="G12" s="10">
        <f t="shared" si="1"/>
        <v>578</v>
      </c>
      <c r="H12" s="10">
        <v>284</v>
      </c>
      <c r="I12" s="10">
        <v>294</v>
      </c>
      <c r="J12" s="14">
        <f t="shared" si="2"/>
        <v>36.125</v>
      </c>
      <c r="K12" s="14">
        <f t="shared" si="3"/>
        <v>17.515151515151516</v>
      </c>
      <c r="L12" s="10">
        <v>1</v>
      </c>
      <c r="M12" s="10">
        <v>6</v>
      </c>
      <c r="N12" s="10">
        <v>5593</v>
      </c>
      <c r="O12" s="10">
        <v>35751</v>
      </c>
      <c r="P12" s="10">
        <v>1055</v>
      </c>
      <c r="Q12" s="10">
        <v>400</v>
      </c>
    </row>
    <row r="13" spans="1:17" ht="24.75" customHeight="1">
      <c r="A13" s="26" t="s">
        <v>128</v>
      </c>
      <c r="B13" s="10">
        <f t="shared" si="0"/>
        <v>32</v>
      </c>
      <c r="C13" s="10">
        <v>17</v>
      </c>
      <c r="D13" s="10">
        <v>15</v>
      </c>
      <c r="E13" s="10">
        <v>3</v>
      </c>
      <c r="F13" s="10">
        <v>16</v>
      </c>
      <c r="G13" s="10">
        <f t="shared" si="1"/>
        <v>597</v>
      </c>
      <c r="H13" s="10">
        <v>304</v>
      </c>
      <c r="I13" s="10">
        <v>293</v>
      </c>
      <c r="J13" s="14">
        <f t="shared" si="2"/>
        <v>37.3125</v>
      </c>
      <c r="K13" s="14">
        <f t="shared" si="3"/>
        <v>18.65625</v>
      </c>
      <c r="L13" s="10">
        <v>1</v>
      </c>
      <c r="M13" s="10">
        <v>3</v>
      </c>
      <c r="N13" s="10">
        <v>5593</v>
      </c>
      <c r="O13" s="10">
        <v>35751</v>
      </c>
      <c r="P13" s="10">
        <v>1055</v>
      </c>
      <c r="Q13" s="10">
        <v>400</v>
      </c>
    </row>
    <row r="14" spans="1:1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7" t="s">
        <v>13</v>
      </c>
    </row>
  </sheetData>
  <sheetProtection/>
  <mergeCells count="8">
    <mergeCell ref="A1:Q1"/>
    <mergeCell ref="A3:A4"/>
    <mergeCell ref="B3:D3"/>
    <mergeCell ref="E3:E4"/>
    <mergeCell ref="F3:F4"/>
    <mergeCell ref="G3:I3"/>
    <mergeCell ref="L3:M3"/>
    <mergeCell ref="P3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="85" zoomScaleNormal="55" zoomScaleSheetLayoutView="85" zoomScalePageLayoutView="0" workbookViewId="0" topLeftCell="A1">
      <selection activeCell="F25" sqref="F25"/>
    </sheetView>
  </sheetViews>
  <sheetFormatPr defaultColWidth="9.00390625" defaultRowHeight="13.5"/>
  <cols>
    <col min="1" max="19" width="10.00390625" style="0" customWidth="1"/>
  </cols>
  <sheetData>
    <row r="1" spans="1:19" ht="18.75">
      <c r="A1" s="177" t="s">
        <v>102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19" ht="14.25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9" t="s">
        <v>45</v>
      </c>
    </row>
    <row r="3" spans="1:19" ht="13.5">
      <c r="A3" s="191" t="s">
        <v>88</v>
      </c>
      <c r="B3" s="194" t="s">
        <v>49</v>
      </c>
      <c r="C3" s="194"/>
      <c r="D3" s="194"/>
      <c r="E3" s="195"/>
      <c r="F3" s="194" t="s">
        <v>50</v>
      </c>
      <c r="G3" s="194"/>
      <c r="H3" s="194"/>
      <c r="I3" s="195"/>
      <c r="J3" s="194" t="s">
        <v>51</v>
      </c>
      <c r="K3" s="194"/>
      <c r="L3" s="194"/>
      <c r="M3" s="195"/>
      <c r="N3" s="189" t="s">
        <v>69</v>
      </c>
      <c r="O3" s="189"/>
      <c r="P3" s="189"/>
      <c r="Q3" s="190"/>
      <c r="R3" s="192" t="s">
        <v>29</v>
      </c>
      <c r="S3" s="193"/>
    </row>
    <row r="4" spans="1:19" ht="13.5">
      <c r="A4" s="185"/>
      <c r="B4" s="12" t="s">
        <v>15</v>
      </c>
      <c r="C4" s="64" t="s">
        <v>1</v>
      </c>
      <c r="D4" s="12" t="s">
        <v>2</v>
      </c>
      <c r="E4" s="68" t="s">
        <v>3</v>
      </c>
      <c r="F4" s="12" t="s">
        <v>15</v>
      </c>
      <c r="G4" s="64" t="s">
        <v>1</v>
      </c>
      <c r="H4" s="12" t="s">
        <v>2</v>
      </c>
      <c r="I4" s="68" t="s">
        <v>3</v>
      </c>
      <c r="J4" s="12" t="s">
        <v>15</v>
      </c>
      <c r="K4" s="64" t="s">
        <v>1</v>
      </c>
      <c r="L4" s="12" t="s">
        <v>2</v>
      </c>
      <c r="M4" s="68" t="s">
        <v>3</v>
      </c>
      <c r="N4" s="63" t="s">
        <v>15</v>
      </c>
      <c r="O4" s="66" t="s">
        <v>1</v>
      </c>
      <c r="P4" s="63" t="s">
        <v>2</v>
      </c>
      <c r="Q4" s="74" t="s">
        <v>3</v>
      </c>
      <c r="R4" s="12" t="s">
        <v>15</v>
      </c>
      <c r="S4" s="68" t="s">
        <v>33</v>
      </c>
    </row>
    <row r="5" spans="1:19" ht="24.75" customHeight="1">
      <c r="A5" s="51" t="s">
        <v>42</v>
      </c>
      <c r="B5" s="20">
        <v>5</v>
      </c>
      <c r="C5" s="65">
        <f>SUM(D5:E5)</f>
        <v>198</v>
      </c>
      <c r="D5" s="20">
        <v>97</v>
      </c>
      <c r="E5" s="69">
        <v>101</v>
      </c>
      <c r="F5" s="20">
        <v>5</v>
      </c>
      <c r="G5" s="65">
        <f>SUM(H5:I5)</f>
        <v>182</v>
      </c>
      <c r="H5" s="20">
        <v>89</v>
      </c>
      <c r="I5" s="69">
        <v>93</v>
      </c>
      <c r="J5" s="20">
        <v>5</v>
      </c>
      <c r="K5" s="65">
        <f>SUM(L5:M5)</f>
        <v>186</v>
      </c>
      <c r="L5" s="20">
        <v>100</v>
      </c>
      <c r="M5" s="69">
        <v>86</v>
      </c>
      <c r="N5" s="62">
        <f>SUM(B5,F5,J5)</f>
        <v>15</v>
      </c>
      <c r="O5" s="67">
        <f>SUM(P5:Q5)</f>
        <v>566</v>
      </c>
      <c r="P5" s="62">
        <f aca="true" t="shared" si="0" ref="P5:Q7">D5+H5+L5</f>
        <v>286</v>
      </c>
      <c r="Q5" s="75">
        <f t="shared" si="0"/>
        <v>280</v>
      </c>
      <c r="R5" s="20">
        <v>1</v>
      </c>
      <c r="S5" s="69">
        <v>3</v>
      </c>
    </row>
    <row r="6" spans="1:19" ht="24.75" customHeight="1">
      <c r="A6" s="51" t="s">
        <v>43</v>
      </c>
      <c r="B6" s="20">
        <v>5</v>
      </c>
      <c r="C6" s="65">
        <f aca="true" t="shared" si="1" ref="C6:C13">SUM(D6:E6)</f>
        <v>170</v>
      </c>
      <c r="D6" s="20">
        <v>93</v>
      </c>
      <c r="E6" s="69">
        <v>77</v>
      </c>
      <c r="F6" s="20">
        <v>5</v>
      </c>
      <c r="G6" s="65">
        <f aca="true" t="shared" si="2" ref="G6:G13">SUM(H6:I6)</f>
        <v>198</v>
      </c>
      <c r="H6" s="20">
        <v>99</v>
      </c>
      <c r="I6" s="69">
        <v>99</v>
      </c>
      <c r="J6" s="20">
        <v>5</v>
      </c>
      <c r="K6" s="65">
        <f aca="true" t="shared" si="3" ref="K6:K13">SUM(L6:M6)</f>
        <v>183</v>
      </c>
      <c r="L6" s="20">
        <v>88</v>
      </c>
      <c r="M6" s="69">
        <v>95</v>
      </c>
      <c r="N6" s="62">
        <f aca="true" t="shared" si="4" ref="N6:N13">SUM(B6,F6,J6)</f>
        <v>15</v>
      </c>
      <c r="O6" s="67">
        <f aca="true" t="shared" si="5" ref="O6:O13">SUM(P6:Q6)</f>
        <v>551</v>
      </c>
      <c r="P6" s="62">
        <f t="shared" si="0"/>
        <v>280</v>
      </c>
      <c r="Q6" s="75">
        <f t="shared" si="0"/>
        <v>271</v>
      </c>
      <c r="R6" s="20">
        <v>1</v>
      </c>
      <c r="S6" s="69">
        <v>2</v>
      </c>
    </row>
    <row r="7" spans="1:19" ht="24.75" customHeight="1">
      <c r="A7" s="51" t="s">
        <v>44</v>
      </c>
      <c r="B7" s="20">
        <v>5</v>
      </c>
      <c r="C7" s="65">
        <f t="shared" si="1"/>
        <v>178</v>
      </c>
      <c r="D7" s="20">
        <v>94</v>
      </c>
      <c r="E7" s="69">
        <v>84</v>
      </c>
      <c r="F7" s="20">
        <v>5</v>
      </c>
      <c r="G7" s="65">
        <f t="shared" si="2"/>
        <v>175</v>
      </c>
      <c r="H7" s="20">
        <v>97</v>
      </c>
      <c r="I7" s="69">
        <v>78</v>
      </c>
      <c r="J7" s="20">
        <v>5</v>
      </c>
      <c r="K7" s="65">
        <f t="shared" si="3"/>
        <v>197</v>
      </c>
      <c r="L7" s="20">
        <v>97</v>
      </c>
      <c r="M7" s="69">
        <v>100</v>
      </c>
      <c r="N7" s="62">
        <f t="shared" si="4"/>
        <v>15</v>
      </c>
      <c r="O7" s="67">
        <f t="shared" si="5"/>
        <v>550</v>
      </c>
      <c r="P7" s="62">
        <f t="shared" si="0"/>
        <v>288</v>
      </c>
      <c r="Q7" s="75">
        <f t="shared" si="0"/>
        <v>262</v>
      </c>
      <c r="R7" s="20">
        <v>1</v>
      </c>
      <c r="S7" s="69">
        <v>1</v>
      </c>
    </row>
    <row r="8" spans="1:19" ht="24.75" customHeight="1">
      <c r="A8" s="80" t="s">
        <v>41</v>
      </c>
      <c r="B8" s="89">
        <v>6</v>
      </c>
      <c r="C8" s="65">
        <f t="shared" si="1"/>
        <v>203</v>
      </c>
      <c r="D8" s="20">
        <v>96</v>
      </c>
      <c r="E8" s="69">
        <v>107</v>
      </c>
      <c r="F8" s="20">
        <v>5</v>
      </c>
      <c r="G8" s="65">
        <f t="shared" si="2"/>
        <v>177</v>
      </c>
      <c r="H8" s="20">
        <v>93</v>
      </c>
      <c r="I8" s="69">
        <v>84</v>
      </c>
      <c r="J8" s="20">
        <v>5</v>
      </c>
      <c r="K8" s="65">
        <f t="shared" si="3"/>
        <v>176</v>
      </c>
      <c r="L8" s="20">
        <v>98</v>
      </c>
      <c r="M8" s="69">
        <v>78</v>
      </c>
      <c r="N8" s="62">
        <f t="shared" si="4"/>
        <v>16</v>
      </c>
      <c r="O8" s="67">
        <f t="shared" si="5"/>
        <v>556</v>
      </c>
      <c r="P8" s="87">
        <v>287</v>
      </c>
      <c r="Q8" s="75">
        <v>269</v>
      </c>
      <c r="R8" s="20">
        <v>1</v>
      </c>
      <c r="S8" s="69">
        <v>2</v>
      </c>
    </row>
    <row r="9" spans="1:19" ht="24.75" customHeight="1">
      <c r="A9" s="51" t="s">
        <v>110</v>
      </c>
      <c r="B9" s="81">
        <v>5</v>
      </c>
      <c r="C9" s="82">
        <f t="shared" si="1"/>
        <v>178</v>
      </c>
      <c r="D9" s="81">
        <v>93</v>
      </c>
      <c r="E9" s="83">
        <v>85</v>
      </c>
      <c r="F9" s="81">
        <v>6</v>
      </c>
      <c r="G9" s="82">
        <f t="shared" si="2"/>
        <v>204</v>
      </c>
      <c r="H9" s="81">
        <v>97</v>
      </c>
      <c r="I9" s="83">
        <v>107</v>
      </c>
      <c r="J9" s="81">
        <v>5</v>
      </c>
      <c r="K9" s="82">
        <f t="shared" si="3"/>
        <v>178</v>
      </c>
      <c r="L9" s="81">
        <v>92</v>
      </c>
      <c r="M9" s="83">
        <v>86</v>
      </c>
      <c r="N9" s="84">
        <f t="shared" si="4"/>
        <v>16</v>
      </c>
      <c r="O9" s="85">
        <f t="shared" si="5"/>
        <v>560</v>
      </c>
      <c r="P9" s="84">
        <v>282</v>
      </c>
      <c r="Q9" s="86">
        <v>278</v>
      </c>
      <c r="R9" s="81">
        <v>1</v>
      </c>
      <c r="S9" s="83">
        <v>1</v>
      </c>
    </row>
    <row r="10" spans="1:19" ht="24.75" customHeight="1">
      <c r="A10" s="51" t="s">
        <v>111</v>
      </c>
      <c r="B10" s="20">
        <v>5</v>
      </c>
      <c r="C10" s="65">
        <f t="shared" si="1"/>
        <v>177</v>
      </c>
      <c r="D10" s="20">
        <v>74</v>
      </c>
      <c r="E10" s="69">
        <v>103</v>
      </c>
      <c r="F10" s="20">
        <v>5</v>
      </c>
      <c r="G10" s="65">
        <f t="shared" si="2"/>
        <v>184</v>
      </c>
      <c r="H10" s="20">
        <v>96</v>
      </c>
      <c r="I10" s="69">
        <v>88</v>
      </c>
      <c r="J10" s="20">
        <v>6</v>
      </c>
      <c r="K10" s="65">
        <f t="shared" si="3"/>
        <v>206</v>
      </c>
      <c r="L10" s="20">
        <v>98</v>
      </c>
      <c r="M10" s="69">
        <v>108</v>
      </c>
      <c r="N10" s="62">
        <f t="shared" si="4"/>
        <v>16</v>
      </c>
      <c r="O10" s="67">
        <f t="shared" si="5"/>
        <v>567</v>
      </c>
      <c r="P10" s="62">
        <v>268</v>
      </c>
      <c r="Q10" s="75">
        <v>299</v>
      </c>
      <c r="R10" s="20">
        <v>1</v>
      </c>
      <c r="S10" s="69">
        <v>4</v>
      </c>
    </row>
    <row r="11" spans="1:19" ht="24.75" customHeight="1">
      <c r="A11" s="51" t="s">
        <v>112</v>
      </c>
      <c r="B11" s="20">
        <v>6</v>
      </c>
      <c r="C11" s="65">
        <f t="shared" si="1"/>
        <v>203</v>
      </c>
      <c r="D11" s="20">
        <v>108</v>
      </c>
      <c r="E11" s="69">
        <v>95</v>
      </c>
      <c r="F11" s="20">
        <v>5</v>
      </c>
      <c r="G11" s="65">
        <f t="shared" si="2"/>
        <v>175</v>
      </c>
      <c r="H11" s="20">
        <v>72</v>
      </c>
      <c r="I11" s="69">
        <v>103</v>
      </c>
      <c r="J11" s="20">
        <v>5</v>
      </c>
      <c r="K11" s="65">
        <f t="shared" si="3"/>
        <v>187</v>
      </c>
      <c r="L11" s="20">
        <v>97</v>
      </c>
      <c r="M11" s="69">
        <v>90</v>
      </c>
      <c r="N11" s="62">
        <f t="shared" si="4"/>
        <v>16</v>
      </c>
      <c r="O11" s="67">
        <f t="shared" si="5"/>
        <v>565</v>
      </c>
      <c r="P11" s="62">
        <v>277</v>
      </c>
      <c r="Q11" s="75">
        <v>288</v>
      </c>
      <c r="R11" s="20">
        <v>1</v>
      </c>
      <c r="S11" s="69">
        <v>4</v>
      </c>
    </row>
    <row r="12" spans="1:19" ht="24.75" customHeight="1">
      <c r="A12" s="51" t="s">
        <v>113</v>
      </c>
      <c r="B12" s="20">
        <v>5</v>
      </c>
      <c r="C12" s="65">
        <f t="shared" si="1"/>
        <v>198</v>
      </c>
      <c r="D12" s="20">
        <v>103</v>
      </c>
      <c r="E12" s="69">
        <v>95</v>
      </c>
      <c r="F12" s="20">
        <v>6</v>
      </c>
      <c r="G12" s="65">
        <f t="shared" si="2"/>
        <v>204</v>
      </c>
      <c r="H12" s="20">
        <v>108</v>
      </c>
      <c r="I12" s="69">
        <v>96</v>
      </c>
      <c r="J12" s="20">
        <v>5</v>
      </c>
      <c r="K12" s="65">
        <f t="shared" si="3"/>
        <v>176</v>
      </c>
      <c r="L12" s="20">
        <v>73</v>
      </c>
      <c r="M12" s="69">
        <v>103</v>
      </c>
      <c r="N12" s="62">
        <f t="shared" si="4"/>
        <v>16</v>
      </c>
      <c r="O12" s="67">
        <f t="shared" si="5"/>
        <v>578</v>
      </c>
      <c r="P12" s="62">
        <v>284</v>
      </c>
      <c r="Q12" s="75">
        <v>294</v>
      </c>
      <c r="R12" s="20">
        <v>1</v>
      </c>
      <c r="S12" s="69">
        <v>6</v>
      </c>
    </row>
    <row r="13" spans="1:19" ht="24.75" customHeight="1" thickBot="1">
      <c r="A13" s="47" t="s">
        <v>114</v>
      </c>
      <c r="B13" s="88">
        <v>5</v>
      </c>
      <c r="C13" s="71">
        <f t="shared" si="1"/>
        <v>193</v>
      </c>
      <c r="D13" s="72">
        <v>92</v>
      </c>
      <c r="E13" s="73">
        <v>101</v>
      </c>
      <c r="F13" s="72">
        <v>5</v>
      </c>
      <c r="G13" s="71">
        <f t="shared" si="2"/>
        <v>198</v>
      </c>
      <c r="H13" s="72">
        <v>105</v>
      </c>
      <c r="I13" s="73">
        <v>93</v>
      </c>
      <c r="J13" s="72">
        <v>6</v>
      </c>
      <c r="K13" s="71">
        <f t="shared" si="3"/>
        <v>206</v>
      </c>
      <c r="L13" s="72">
        <v>107</v>
      </c>
      <c r="M13" s="73">
        <v>99</v>
      </c>
      <c r="N13" s="77">
        <f t="shared" si="4"/>
        <v>16</v>
      </c>
      <c r="O13" s="76">
        <f t="shared" si="5"/>
        <v>597</v>
      </c>
      <c r="P13" s="77">
        <v>304</v>
      </c>
      <c r="Q13" s="78">
        <v>293</v>
      </c>
      <c r="R13" s="72">
        <v>1</v>
      </c>
      <c r="S13" s="73">
        <v>3</v>
      </c>
    </row>
    <row r="14" spans="1:19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7" t="s">
        <v>13</v>
      </c>
    </row>
    <row r="15" spans="1:19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8:19" ht="13.5">
      <c r="R18" s="1"/>
      <c r="S18" s="1"/>
    </row>
    <row r="19" spans="18:19" ht="13.5">
      <c r="R19" s="1"/>
      <c r="S19" s="1"/>
    </row>
    <row r="20" spans="18:19" ht="13.5">
      <c r="R20" s="1"/>
      <c r="S20" s="1"/>
    </row>
    <row r="21" spans="18:19" ht="13.5">
      <c r="R21" s="1"/>
      <c r="S21" s="1"/>
    </row>
    <row r="22" spans="18:19" ht="18" customHeight="1">
      <c r="R22" s="1"/>
      <c r="S22" s="1"/>
    </row>
    <row r="23" spans="18:19" ht="18" customHeight="1">
      <c r="R23" s="1"/>
      <c r="S23" s="1"/>
    </row>
    <row r="24" spans="18:19" ht="18" customHeight="1">
      <c r="R24" s="1"/>
      <c r="S24" s="1"/>
    </row>
    <row r="25" spans="18:19" ht="18" customHeight="1">
      <c r="R25" s="1"/>
      <c r="S25" s="1"/>
    </row>
    <row r="26" spans="18:19" ht="18" customHeight="1">
      <c r="R26" s="1"/>
      <c r="S26" s="1"/>
    </row>
    <row r="27" spans="18:19" ht="18" customHeight="1">
      <c r="R27" s="1"/>
      <c r="S27" s="1"/>
    </row>
    <row r="28" spans="18:19" ht="18" customHeight="1">
      <c r="R28" s="1"/>
      <c r="S28" s="1"/>
    </row>
    <row r="29" spans="18:19" ht="18" customHeight="1">
      <c r="R29" s="1"/>
      <c r="S29" s="1"/>
    </row>
    <row r="30" spans="18:19" ht="18" customHeight="1">
      <c r="R30" s="1"/>
      <c r="S30" s="1"/>
    </row>
    <row r="31" spans="18:19" ht="18" customHeight="1">
      <c r="R31" s="1"/>
      <c r="S31" s="1"/>
    </row>
    <row r="32" spans="18:19" ht="18" customHeight="1">
      <c r="R32" s="1"/>
      <c r="S32" s="1"/>
    </row>
    <row r="33" spans="18:19" ht="18" customHeight="1">
      <c r="R33" s="1"/>
      <c r="S33" s="1"/>
    </row>
    <row r="34" spans="18:19" ht="18" customHeight="1">
      <c r="R34" s="1"/>
      <c r="S34" s="1"/>
    </row>
    <row r="35" spans="18:19" ht="18" customHeight="1">
      <c r="R35" s="1"/>
      <c r="S35" s="1"/>
    </row>
    <row r="36" spans="18:19" ht="13.5">
      <c r="R36" s="1"/>
      <c r="S36" s="1"/>
    </row>
    <row r="37" ht="13.5">
      <c r="A37" s="19"/>
    </row>
  </sheetData>
  <sheetProtection/>
  <mergeCells count="7">
    <mergeCell ref="N3:Q3"/>
    <mergeCell ref="A3:A4"/>
    <mergeCell ref="A1:S1"/>
    <mergeCell ref="R3:S3"/>
    <mergeCell ref="B3:E3"/>
    <mergeCell ref="F3:I3"/>
    <mergeCell ref="J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15" zoomScaleNormal="115" zoomScaleSheetLayoutView="115" zoomScalePageLayoutView="0" workbookViewId="0" topLeftCell="A1">
      <selection activeCell="G19" sqref="G19"/>
    </sheetView>
  </sheetViews>
  <sheetFormatPr defaultColWidth="9.00390625" defaultRowHeight="13.5"/>
  <cols>
    <col min="1" max="1" width="8.75390625" style="0" customWidth="1"/>
    <col min="2" max="5" width="6.25390625" style="0" customWidth="1"/>
    <col min="6" max="6" width="6.125" style="0" customWidth="1"/>
    <col min="7" max="9" width="7.50390625" style="0" customWidth="1"/>
    <col min="10" max="10" width="7.625" style="0" customWidth="1"/>
    <col min="11" max="11" width="7.50390625" style="0" customWidth="1"/>
  </cols>
  <sheetData>
    <row r="1" spans="1:11" ht="18.75">
      <c r="A1" s="177" t="s">
        <v>366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27" t="s">
        <v>45</v>
      </c>
    </row>
    <row r="3" spans="1:11" ht="13.5">
      <c r="A3" s="196" t="s">
        <v>88</v>
      </c>
      <c r="B3" s="196" t="s">
        <v>77</v>
      </c>
      <c r="C3" s="196"/>
      <c r="D3" s="196"/>
      <c r="E3" s="196" t="s">
        <v>14</v>
      </c>
      <c r="F3" s="196" t="s">
        <v>15</v>
      </c>
      <c r="G3" s="196" t="s">
        <v>78</v>
      </c>
      <c r="H3" s="196"/>
      <c r="I3" s="196"/>
      <c r="J3" s="11" t="s">
        <v>79</v>
      </c>
      <c r="K3" s="11" t="s">
        <v>8</v>
      </c>
    </row>
    <row r="4" spans="1:11" ht="13.5">
      <c r="A4" s="196"/>
      <c r="B4" s="197" t="s">
        <v>1</v>
      </c>
      <c r="C4" s="196" t="s">
        <v>2</v>
      </c>
      <c r="D4" s="196" t="s">
        <v>3</v>
      </c>
      <c r="E4" s="196"/>
      <c r="F4" s="196"/>
      <c r="G4" s="197" t="s">
        <v>1</v>
      </c>
      <c r="H4" s="196" t="s">
        <v>2</v>
      </c>
      <c r="I4" s="196" t="s">
        <v>3</v>
      </c>
      <c r="J4" s="21" t="s">
        <v>80</v>
      </c>
      <c r="K4" s="21" t="s">
        <v>80</v>
      </c>
    </row>
    <row r="5" spans="1:11" ht="13.5">
      <c r="A5" s="196"/>
      <c r="B5" s="197"/>
      <c r="C5" s="196"/>
      <c r="D5" s="196"/>
      <c r="E5" s="196"/>
      <c r="F5" s="196"/>
      <c r="G5" s="197"/>
      <c r="H5" s="196"/>
      <c r="I5" s="196"/>
      <c r="J5" s="22" t="s">
        <v>33</v>
      </c>
      <c r="K5" s="22" t="s">
        <v>33</v>
      </c>
    </row>
    <row r="6" spans="1:11" ht="19.5" customHeight="1">
      <c r="A6" s="17" t="s">
        <v>89</v>
      </c>
      <c r="B6" s="30">
        <f>SUM(C6:D6)</f>
        <v>53</v>
      </c>
      <c r="C6" s="10">
        <v>29</v>
      </c>
      <c r="D6" s="10">
        <v>24</v>
      </c>
      <c r="E6" s="10">
        <v>10</v>
      </c>
      <c r="F6" s="10">
        <v>21</v>
      </c>
      <c r="G6" s="30">
        <f>SUM(H6:I6)</f>
        <v>839</v>
      </c>
      <c r="H6" s="10">
        <v>378</v>
      </c>
      <c r="I6" s="10">
        <v>461</v>
      </c>
      <c r="J6" s="14">
        <f aca="true" t="shared" si="0" ref="J6:J14">G6/F6</f>
        <v>39.95238095238095</v>
      </c>
      <c r="K6" s="14">
        <f aca="true" t="shared" si="1" ref="K6:K14">G6/B6</f>
        <v>15.830188679245284</v>
      </c>
    </row>
    <row r="7" spans="1:11" ht="19.5" customHeight="1">
      <c r="A7" s="17" t="s">
        <v>90</v>
      </c>
      <c r="B7" s="30">
        <f aca="true" t="shared" si="2" ref="B7:B14">SUM(C7:D7)</f>
        <v>56</v>
      </c>
      <c r="C7" s="10">
        <v>28</v>
      </c>
      <c r="D7" s="10">
        <v>28</v>
      </c>
      <c r="E7" s="10">
        <v>10</v>
      </c>
      <c r="F7" s="10">
        <v>21</v>
      </c>
      <c r="G7" s="30">
        <f aca="true" t="shared" si="3" ref="G7:G14">SUM(H7:I7)</f>
        <v>829</v>
      </c>
      <c r="H7" s="10">
        <v>399</v>
      </c>
      <c r="I7" s="10">
        <v>430</v>
      </c>
      <c r="J7" s="14">
        <f t="shared" si="0"/>
        <v>39.476190476190474</v>
      </c>
      <c r="K7" s="14">
        <f t="shared" si="1"/>
        <v>14.803571428571429</v>
      </c>
    </row>
    <row r="8" spans="1:11" ht="19.5" customHeight="1">
      <c r="A8" s="17" t="s">
        <v>91</v>
      </c>
      <c r="B8" s="30">
        <f t="shared" si="2"/>
        <v>54</v>
      </c>
      <c r="C8" s="10">
        <v>25</v>
      </c>
      <c r="D8" s="10">
        <v>29</v>
      </c>
      <c r="E8" s="10">
        <v>10</v>
      </c>
      <c r="F8" s="10">
        <v>21</v>
      </c>
      <c r="G8" s="30">
        <f t="shared" si="3"/>
        <v>831</v>
      </c>
      <c r="H8" s="10">
        <v>408</v>
      </c>
      <c r="I8" s="10">
        <v>423</v>
      </c>
      <c r="J8" s="14">
        <f t="shared" si="0"/>
        <v>39.57142857142857</v>
      </c>
      <c r="K8" s="14">
        <f t="shared" si="1"/>
        <v>15.38888888888889</v>
      </c>
    </row>
    <row r="9" spans="1:11" ht="19.5" customHeight="1">
      <c r="A9" s="17" t="s">
        <v>92</v>
      </c>
      <c r="B9" s="30">
        <f t="shared" si="2"/>
        <v>51</v>
      </c>
      <c r="C9" s="10">
        <v>25</v>
      </c>
      <c r="D9" s="10">
        <v>26</v>
      </c>
      <c r="E9" s="10">
        <v>9</v>
      </c>
      <c r="F9" s="10">
        <v>20</v>
      </c>
      <c r="G9" s="30">
        <f t="shared" si="3"/>
        <v>791</v>
      </c>
      <c r="H9" s="10">
        <v>385</v>
      </c>
      <c r="I9" s="10">
        <v>406</v>
      </c>
      <c r="J9" s="14">
        <f t="shared" si="0"/>
        <v>39.55</v>
      </c>
      <c r="K9" s="14">
        <f t="shared" si="1"/>
        <v>15.509803921568627</v>
      </c>
    </row>
    <row r="10" spans="1:11" ht="19.5" customHeight="1">
      <c r="A10" s="17" t="s">
        <v>354</v>
      </c>
      <c r="B10" s="30">
        <f t="shared" si="2"/>
        <v>50</v>
      </c>
      <c r="C10" s="10">
        <v>23</v>
      </c>
      <c r="D10" s="10">
        <v>27</v>
      </c>
      <c r="E10" s="10">
        <v>9</v>
      </c>
      <c r="F10" s="10">
        <v>20</v>
      </c>
      <c r="G10" s="30">
        <f t="shared" si="3"/>
        <v>799</v>
      </c>
      <c r="H10" s="10">
        <v>372</v>
      </c>
      <c r="I10" s="10">
        <v>427</v>
      </c>
      <c r="J10" s="14">
        <f t="shared" si="0"/>
        <v>39.95</v>
      </c>
      <c r="K10" s="14">
        <f t="shared" si="1"/>
        <v>15.98</v>
      </c>
    </row>
    <row r="11" spans="1:11" ht="19.5" customHeight="1">
      <c r="A11" s="17" t="s">
        <v>355</v>
      </c>
      <c r="B11" s="30">
        <f t="shared" si="2"/>
        <v>51</v>
      </c>
      <c r="C11" s="10">
        <v>23</v>
      </c>
      <c r="D11" s="10">
        <v>28</v>
      </c>
      <c r="E11" s="10">
        <v>9</v>
      </c>
      <c r="F11" s="10">
        <v>20</v>
      </c>
      <c r="G11" s="30">
        <f t="shared" si="3"/>
        <v>795</v>
      </c>
      <c r="H11" s="10">
        <v>376</v>
      </c>
      <c r="I11" s="10">
        <v>419</v>
      </c>
      <c r="J11" s="14">
        <f t="shared" si="0"/>
        <v>39.75</v>
      </c>
      <c r="K11" s="14">
        <f t="shared" si="1"/>
        <v>15.588235294117647</v>
      </c>
    </row>
    <row r="12" spans="1:11" ht="19.5" customHeight="1">
      <c r="A12" s="17" t="s">
        <v>356</v>
      </c>
      <c r="B12" s="30">
        <f t="shared" si="2"/>
        <v>52</v>
      </c>
      <c r="C12" s="10">
        <v>25</v>
      </c>
      <c r="D12" s="10">
        <v>27</v>
      </c>
      <c r="E12" s="10">
        <v>9</v>
      </c>
      <c r="F12" s="10">
        <v>21</v>
      </c>
      <c r="G12" s="30">
        <f t="shared" si="3"/>
        <v>834</v>
      </c>
      <c r="H12" s="10">
        <v>425</v>
      </c>
      <c r="I12" s="10">
        <v>409</v>
      </c>
      <c r="J12" s="14">
        <f t="shared" si="0"/>
        <v>39.714285714285715</v>
      </c>
      <c r="K12" s="14">
        <f t="shared" si="1"/>
        <v>16.03846153846154</v>
      </c>
    </row>
    <row r="13" spans="1:11" ht="19.5" customHeight="1">
      <c r="A13" s="17" t="s">
        <v>357</v>
      </c>
      <c r="B13" s="30">
        <f t="shared" si="2"/>
        <v>50</v>
      </c>
      <c r="C13" s="10">
        <v>26</v>
      </c>
      <c r="D13" s="10">
        <v>24</v>
      </c>
      <c r="E13" s="10">
        <v>9</v>
      </c>
      <c r="F13" s="10">
        <v>21</v>
      </c>
      <c r="G13" s="30">
        <f t="shared" si="3"/>
        <v>834</v>
      </c>
      <c r="H13" s="10">
        <v>429</v>
      </c>
      <c r="I13" s="10">
        <v>405</v>
      </c>
      <c r="J13" s="14">
        <f t="shared" si="0"/>
        <v>39.714285714285715</v>
      </c>
      <c r="K13" s="14">
        <f t="shared" si="1"/>
        <v>16.68</v>
      </c>
    </row>
    <row r="14" spans="1:11" ht="19.5" customHeight="1">
      <c r="A14" s="17" t="s">
        <v>358</v>
      </c>
      <c r="B14" s="30">
        <f t="shared" si="2"/>
        <v>51</v>
      </c>
      <c r="C14" s="10">
        <v>25</v>
      </c>
      <c r="D14" s="10">
        <v>26</v>
      </c>
      <c r="E14" s="10">
        <v>9</v>
      </c>
      <c r="F14" s="10">
        <v>21</v>
      </c>
      <c r="G14" s="30">
        <f t="shared" si="3"/>
        <v>839</v>
      </c>
      <c r="H14" s="10">
        <v>423</v>
      </c>
      <c r="I14" s="10">
        <v>416</v>
      </c>
      <c r="J14" s="14">
        <f t="shared" si="0"/>
        <v>39.95238095238095</v>
      </c>
      <c r="K14" s="14">
        <f t="shared" si="1"/>
        <v>16.45098039215686</v>
      </c>
    </row>
    <row r="15" spans="1:11" ht="13.5">
      <c r="A15" s="59" t="s">
        <v>361</v>
      </c>
      <c r="B15" s="1"/>
      <c r="C15" s="1"/>
      <c r="D15" s="1"/>
      <c r="E15" s="1"/>
      <c r="F15" s="1"/>
      <c r="G15" s="1"/>
      <c r="H15" s="1"/>
      <c r="I15" s="1"/>
      <c r="J15" s="1"/>
      <c r="K15" s="27" t="s">
        <v>360</v>
      </c>
    </row>
    <row r="16" ht="13.5">
      <c r="A16" s="148" t="s">
        <v>362</v>
      </c>
    </row>
  </sheetData>
  <sheetProtection/>
  <mergeCells count="12">
    <mergeCell ref="I4:I5"/>
    <mergeCell ref="A1:K1"/>
    <mergeCell ref="E3:E5"/>
    <mergeCell ref="F3:F5"/>
    <mergeCell ref="G3:I3"/>
    <mergeCell ref="A3:A5"/>
    <mergeCell ref="B3:D3"/>
    <mergeCell ref="B4:B5"/>
    <mergeCell ref="C4:C5"/>
    <mergeCell ref="D4:D5"/>
    <mergeCell ref="G4:G5"/>
    <mergeCell ref="H4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Normal="75" zoomScaleSheetLayoutView="100" zoomScalePageLayoutView="0" workbookViewId="0" topLeftCell="A1">
      <selection activeCell="G23" sqref="G23"/>
    </sheetView>
  </sheetViews>
  <sheetFormatPr defaultColWidth="9.00390625" defaultRowHeight="13.5"/>
  <cols>
    <col min="1" max="1" width="10.00390625" style="0" customWidth="1"/>
    <col min="2" max="9" width="7.50390625" style="0" customWidth="1"/>
  </cols>
  <sheetData>
    <row r="1" spans="1:19" ht="18.75">
      <c r="A1" s="177" t="s">
        <v>368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"/>
      <c r="S1" s="1"/>
    </row>
    <row r="2" spans="1:19" ht="14.25" thickBot="1">
      <c r="A2" s="70"/>
      <c r="B2" s="70"/>
      <c r="C2" s="70"/>
      <c r="D2" s="70"/>
      <c r="E2" s="70"/>
      <c r="F2" s="70"/>
      <c r="G2" s="70"/>
      <c r="H2" s="70"/>
      <c r="I2" s="79"/>
      <c r="J2" s="79"/>
      <c r="K2" s="79"/>
      <c r="L2" s="79"/>
      <c r="M2" s="79"/>
      <c r="N2" s="79"/>
      <c r="O2" s="79"/>
      <c r="P2" s="79"/>
      <c r="Q2" s="79" t="s">
        <v>45</v>
      </c>
      <c r="R2" s="1"/>
      <c r="S2" s="1"/>
    </row>
    <row r="3" spans="1:17" ht="13.5">
      <c r="A3" s="202" t="s">
        <v>70</v>
      </c>
      <c r="B3" s="198" t="s">
        <v>49</v>
      </c>
      <c r="C3" s="198"/>
      <c r="D3" s="198"/>
      <c r="E3" s="193"/>
      <c r="F3" s="192" t="s">
        <v>50</v>
      </c>
      <c r="G3" s="198"/>
      <c r="H3" s="198"/>
      <c r="I3" s="193"/>
      <c r="J3" s="192" t="s">
        <v>51</v>
      </c>
      <c r="K3" s="198"/>
      <c r="L3" s="198"/>
      <c r="M3" s="193"/>
      <c r="N3" s="199" t="s">
        <v>1</v>
      </c>
      <c r="O3" s="200"/>
      <c r="P3" s="200"/>
      <c r="Q3" s="201"/>
    </row>
    <row r="4" spans="1:17" ht="13.5">
      <c r="A4" s="203"/>
      <c r="B4" s="15" t="s">
        <v>76</v>
      </c>
      <c r="C4" s="128" t="s">
        <v>1</v>
      </c>
      <c r="D4" s="9" t="s">
        <v>2</v>
      </c>
      <c r="E4" s="37" t="s">
        <v>3</v>
      </c>
      <c r="F4" s="9" t="s">
        <v>76</v>
      </c>
      <c r="G4" s="128" t="s">
        <v>1</v>
      </c>
      <c r="H4" s="9" t="s">
        <v>2</v>
      </c>
      <c r="I4" s="37" t="s">
        <v>3</v>
      </c>
      <c r="J4" s="9" t="s">
        <v>76</v>
      </c>
      <c r="K4" s="128" t="s">
        <v>1</v>
      </c>
      <c r="L4" s="9" t="s">
        <v>2</v>
      </c>
      <c r="M4" s="37" t="s">
        <v>3</v>
      </c>
      <c r="N4" s="32" t="s">
        <v>76</v>
      </c>
      <c r="O4" s="29" t="s">
        <v>1</v>
      </c>
      <c r="P4" s="32" t="s">
        <v>2</v>
      </c>
      <c r="Q4" s="129" t="s">
        <v>3</v>
      </c>
    </row>
    <row r="5" spans="1:18" ht="18" customHeight="1">
      <c r="A5" s="130" t="s">
        <v>42</v>
      </c>
      <c r="B5" s="18">
        <v>7</v>
      </c>
      <c r="C5" s="65">
        <f aca="true" t="shared" si="0" ref="C5:C13">SUM(D5:E5)</f>
        <v>283</v>
      </c>
      <c r="D5" s="20">
        <v>140</v>
      </c>
      <c r="E5" s="69">
        <v>143</v>
      </c>
      <c r="F5" s="20">
        <v>7</v>
      </c>
      <c r="G5" s="65">
        <f aca="true" t="shared" si="1" ref="G5:G13">SUM(H5:I5)</f>
        <v>285</v>
      </c>
      <c r="H5" s="20">
        <v>118</v>
      </c>
      <c r="I5" s="69">
        <v>167</v>
      </c>
      <c r="J5" s="20">
        <v>7</v>
      </c>
      <c r="K5" s="65">
        <f aca="true" t="shared" si="2" ref="K5:K13">SUM(L5:M5)</f>
        <v>271</v>
      </c>
      <c r="L5" s="20">
        <v>120</v>
      </c>
      <c r="M5" s="69">
        <v>151</v>
      </c>
      <c r="N5" s="131">
        <f aca="true" t="shared" si="3" ref="N5:N13">SUM(B5,F5,J5)</f>
        <v>21</v>
      </c>
      <c r="O5" s="67">
        <f aca="true" t="shared" si="4" ref="O5:O13">SUM(P5:Q5)</f>
        <v>839</v>
      </c>
      <c r="P5" s="131">
        <f aca="true" t="shared" si="5" ref="P5:Q13">SUM(D5,H5,L5)</f>
        <v>378</v>
      </c>
      <c r="Q5" s="132">
        <f t="shared" si="5"/>
        <v>461</v>
      </c>
      <c r="R5" s="133"/>
    </row>
    <row r="6" spans="1:17" ht="18" customHeight="1">
      <c r="A6" s="130" t="s">
        <v>43</v>
      </c>
      <c r="B6" s="18">
        <v>7</v>
      </c>
      <c r="C6" s="65">
        <f t="shared" si="0"/>
        <v>279</v>
      </c>
      <c r="D6" s="20">
        <v>150</v>
      </c>
      <c r="E6" s="69">
        <v>129</v>
      </c>
      <c r="F6" s="20">
        <v>7</v>
      </c>
      <c r="G6" s="65">
        <f t="shared" si="1"/>
        <v>279</v>
      </c>
      <c r="H6" s="20">
        <v>137</v>
      </c>
      <c r="I6" s="69">
        <v>142</v>
      </c>
      <c r="J6" s="20">
        <v>7</v>
      </c>
      <c r="K6" s="65">
        <f t="shared" si="2"/>
        <v>271</v>
      </c>
      <c r="L6" s="20">
        <v>112</v>
      </c>
      <c r="M6" s="69">
        <v>159</v>
      </c>
      <c r="N6" s="131">
        <f t="shared" si="3"/>
        <v>21</v>
      </c>
      <c r="O6" s="67">
        <f t="shared" si="4"/>
        <v>829</v>
      </c>
      <c r="P6" s="131">
        <f t="shared" si="5"/>
        <v>399</v>
      </c>
      <c r="Q6" s="132">
        <f t="shared" si="5"/>
        <v>430</v>
      </c>
    </row>
    <row r="7" spans="1:17" ht="18" customHeight="1">
      <c r="A7" s="130" t="s">
        <v>44</v>
      </c>
      <c r="B7" s="18">
        <v>7</v>
      </c>
      <c r="C7" s="65">
        <f t="shared" si="0"/>
        <v>284</v>
      </c>
      <c r="D7" s="20">
        <v>131</v>
      </c>
      <c r="E7" s="69">
        <v>153</v>
      </c>
      <c r="F7" s="20">
        <v>7</v>
      </c>
      <c r="G7" s="65">
        <f t="shared" si="1"/>
        <v>275</v>
      </c>
      <c r="H7" s="20">
        <v>144</v>
      </c>
      <c r="I7" s="69">
        <v>131</v>
      </c>
      <c r="J7" s="20">
        <v>7</v>
      </c>
      <c r="K7" s="65">
        <f t="shared" si="2"/>
        <v>272</v>
      </c>
      <c r="L7" s="20">
        <v>133</v>
      </c>
      <c r="M7" s="69">
        <v>139</v>
      </c>
      <c r="N7" s="131">
        <f t="shared" si="3"/>
        <v>21</v>
      </c>
      <c r="O7" s="67">
        <f t="shared" si="4"/>
        <v>831</v>
      </c>
      <c r="P7" s="131">
        <f t="shared" si="5"/>
        <v>408</v>
      </c>
      <c r="Q7" s="132">
        <f t="shared" si="5"/>
        <v>423</v>
      </c>
    </row>
    <row r="8" spans="1:17" ht="18" customHeight="1">
      <c r="A8" s="130" t="s">
        <v>41</v>
      </c>
      <c r="B8" s="18">
        <v>6</v>
      </c>
      <c r="C8" s="65">
        <f t="shared" si="0"/>
        <v>240</v>
      </c>
      <c r="D8" s="20">
        <v>114</v>
      </c>
      <c r="E8" s="69">
        <v>126</v>
      </c>
      <c r="F8" s="20">
        <v>7</v>
      </c>
      <c r="G8" s="65">
        <f t="shared" si="1"/>
        <v>282</v>
      </c>
      <c r="H8" s="20">
        <v>129</v>
      </c>
      <c r="I8" s="69">
        <v>153</v>
      </c>
      <c r="J8" s="20">
        <v>7</v>
      </c>
      <c r="K8" s="65">
        <f t="shared" si="2"/>
        <v>269</v>
      </c>
      <c r="L8" s="20">
        <v>142</v>
      </c>
      <c r="M8" s="69">
        <v>127</v>
      </c>
      <c r="N8" s="134">
        <f t="shared" si="3"/>
        <v>20</v>
      </c>
      <c r="O8" s="67">
        <f t="shared" si="4"/>
        <v>791</v>
      </c>
      <c r="P8" s="131">
        <f t="shared" si="5"/>
        <v>385</v>
      </c>
      <c r="Q8" s="132">
        <f t="shared" si="5"/>
        <v>406</v>
      </c>
    </row>
    <row r="9" spans="1:17" ht="18" customHeight="1">
      <c r="A9" s="130" t="s">
        <v>110</v>
      </c>
      <c r="B9" s="18">
        <v>7</v>
      </c>
      <c r="C9" s="65">
        <f t="shared" si="0"/>
        <v>281</v>
      </c>
      <c r="D9" s="20">
        <v>131</v>
      </c>
      <c r="E9" s="69">
        <v>150</v>
      </c>
      <c r="F9" s="20">
        <v>6</v>
      </c>
      <c r="G9" s="65">
        <f t="shared" si="1"/>
        <v>243</v>
      </c>
      <c r="H9" s="20">
        <v>114</v>
      </c>
      <c r="I9" s="69">
        <v>129</v>
      </c>
      <c r="J9" s="20">
        <v>7</v>
      </c>
      <c r="K9" s="65">
        <f t="shared" si="2"/>
        <v>275</v>
      </c>
      <c r="L9" s="20">
        <v>127</v>
      </c>
      <c r="M9" s="69">
        <v>148</v>
      </c>
      <c r="N9" s="134">
        <f t="shared" si="3"/>
        <v>20</v>
      </c>
      <c r="O9" s="67">
        <f t="shared" si="4"/>
        <v>799</v>
      </c>
      <c r="P9" s="131">
        <f t="shared" si="5"/>
        <v>372</v>
      </c>
      <c r="Q9" s="132">
        <f t="shared" si="5"/>
        <v>427</v>
      </c>
    </row>
    <row r="10" spans="1:17" ht="18" customHeight="1">
      <c r="A10" s="130" t="s">
        <v>111</v>
      </c>
      <c r="B10" s="18">
        <v>7</v>
      </c>
      <c r="C10" s="65">
        <f t="shared" si="0"/>
        <v>280</v>
      </c>
      <c r="D10" s="20">
        <v>134</v>
      </c>
      <c r="E10" s="69">
        <v>146</v>
      </c>
      <c r="F10" s="20">
        <v>7</v>
      </c>
      <c r="G10" s="65">
        <f t="shared" si="1"/>
        <v>284</v>
      </c>
      <c r="H10" s="20">
        <v>132</v>
      </c>
      <c r="I10" s="69">
        <v>152</v>
      </c>
      <c r="J10" s="20">
        <v>6</v>
      </c>
      <c r="K10" s="65">
        <f t="shared" si="2"/>
        <v>231</v>
      </c>
      <c r="L10" s="20">
        <v>110</v>
      </c>
      <c r="M10" s="69">
        <v>121</v>
      </c>
      <c r="N10" s="134">
        <f t="shared" si="3"/>
        <v>20</v>
      </c>
      <c r="O10" s="67">
        <f t="shared" si="4"/>
        <v>795</v>
      </c>
      <c r="P10" s="131">
        <f t="shared" si="5"/>
        <v>376</v>
      </c>
      <c r="Q10" s="132">
        <f t="shared" si="5"/>
        <v>419</v>
      </c>
    </row>
    <row r="11" spans="1:17" ht="18" customHeight="1">
      <c r="A11" s="17" t="s">
        <v>112</v>
      </c>
      <c r="B11" s="18">
        <v>7</v>
      </c>
      <c r="C11" s="65">
        <f t="shared" si="0"/>
        <v>283</v>
      </c>
      <c r="D11" s="20">
        <v>162</v>
      </c>
      <c r="E11" s="69">
        <v>121</v>
      </c>
      <c r="F11" s="20">
        <v>7</v>
      </c>
      <c r="G11" s="65">
        <f t="shared" si="1"/>
        <v>277</v>
      </c>
      <c r="H11" s="20">
        <v>133</v>
      </c>
      <c r="I11" s="69">
        <v>144</v>
      </c>
      <c r="J11" s="20">
        <v>7</v>
      </c>
      <c r="K11" s="65">
        <f t="shared" si="2"/>
        <v>274</v>
      </c>
      <c r="L11" s="20">
        <v>130</v>
      </c>
      <c r="M11" s="69">
        <v>144</v>
      </c>
      <c r="N11" s="134">
        <f t="shared" si="3"/>
        <v>21</v>
      </c>
      <c r="O11" s="67">
        <f t="shared" si="4"/>
        <v>834</v>
      </c>
      <c r="P11" s="131">
        <f t="shared" si="5"/>
        <v>425</v>
      </c>
      <c r="Q11" s="135">
        <f t="shared" si="5"/>
        <v>409</v>
      </c>
    </row>
    <row r="12" spans="1:17" ht="18" customHeight="1">
      <c r="A12" s="130" t="s">
        <v>113</v>
      </c>
      <c r="B12" s="18">
        <v>7</v>
      </c>
      <c r="C12" s="65">
        <f t="shared" si="0"/>
        <v>281</v>
      </c>
      <c r="D12" s="20">
        <v>140</v>
      </c>
      <c r="E12" s="69">
        <v>141</v>
      </c>
      <c r="F12" s="20">
        <v>7</v>
      </c>
      <c r="G12" s="65">
        <f t="shared" si="1"/>
        <v>282</v>
      </c>
      <c r="H12" s="20">
        <v>160</v>
      </c>
      <c r="I12" s="69">
        <v>122</v>
      </c>
      <c r="J12" s="20">
        <v>7</v>
      </c>
      <c r="K12" s="65">
        <f t="shared" si="2"/>
        <v>271</v>
      </c>
      <c r="L12" s="20">
        <v>129</v>
      </c>
      <c r="M12" s="69">
        <v>142</v>
      </c>
      <c r="N12" s="134">
        <f t="shared" si="3"/>
        <v>21</v>
      </c>
      <c r="O12" s="67">
        <f t="shared" si="4"/>
        <v>834</v>
      </c>
      <c r="P12" s="131">
        <f t="shared" si="5"/>
        <v>429</v>
      </c>
      <c r="Q12" s="132">
        <f t="shared" si="5"/>
        <v>405</v>
      </c>
    </row>
    <row r="13" spans="1:18" ht="18" customHeight="1" thickBot="1">
      <c r="A13" s="136" t="s">
        <v>114</v>
      </c>
      <c r="B13" s="137">
        <v>7</v>
      </c>
      <c r="C13" s="138">
        <f t="shared" si="0"/>
        <v>282</v>
      </c>
      <c r="D13" s="139">
        <v>127</v>
      </c>
      <c r="E13" s="140">
        <v>155</v>
      </c>
      <c r="F13" s="139">
        <v>7</v>
      </c>
      <c r="G13" s="138">
        <f t="shared" si="1"/>
        <v>281</v>
      </c>
      <c r="H13" s="139">
        <v>141</v>
      </c>
      <c r="I13" s="140">
        <v>140</v>
      </c>
      <c r="J13" s="139">
        <v>7</v>
      </c>
      <c r="K13" s="138">
        <f t="shared" si="2"/>
        <v>276</v>
      </c>
      <c r="L13" s="139">
        <v>155</v>
      </c>
      <c r="M13" s="140">
        <v>121</v>
      </c>
      <c r="N13" s="141">
        <f t="shared" si="3"/>
        <v>21</v>
      </c>
      <c r="O13" s="142">
        <f t="shared" si="4"/>
        <v>839</v>
      </c>
      <c r="P13" s="143">
        <f t="shared" si="5"/>
        <v>423</v>
      </c>
      <c r="Q13" s="144">
        <f t="shared" si="5"/>
        <v>416</v>
      </c>
      <c r="R13" s="145"/>
    </row>
    <row r="14" spans="1:19" ht="18" customHeight="1">
      <c r="A14" s="1"/>
      <c r="B14" s="1"/>
      <c r="C14" s="1"/>
      <c r="D14" s="1"/>
      <c r="E14" s="1"/>
      <c r="F14" s="1"/>
      <c r="G14" s="1"/>
      <c r="H14" s="1"/>
      <c r="I14" s="1"/>
      <c r="Q14" s="146" t="s">
        <v>360</v>
      </c>
      <c r="R14" s="147"/>
      <c r="S14" s="1"/>
    </row>
    <row r="15" ht="18.75" customHeight="1">
      <c r="R15" s="145"/>
    </row>
    <row r="16" ht="18.75" customHeight="1"/>
    <row r="17" ht="18.75" customHeight="1"/>
    <row r="18" ht="13.5">
      <c r="Q18" s="145"/>
    </row>
  </sheetData>
  <sheetProtection/>
  <mergeCells count="6">
    <mergeCell ref="J3:M3"/>
    <mergeCell ref="N3:Q3"/>
    <mergeCell ref="A1:Q1"/>
    <mergeCell ref="A3:A4"/>
    <mergeCell ref="B3:E3"/>
    <mergeCell ref="F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2013-05-29T06:52:34Z</cp:lastPrinted>
  <dcterms:created xsi:type="dcterms:W3CDTF">2006-12-01T00:22:48Z</dcterms:created>
  <dcterms:modified xsi:type="dcterms:W3CDTF">2013-05-29T07:50:26Z</dcterms:modified>
  <cp:category/>
  <cp:version/>
  <cp:contentType/>
  <cp:contentStatus/>
</cp:coreProperties>
</file>