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96" windowWidth="9075" windowHeight="8310" tabRatio="670" activeTab="0"/>
  </bookViews>
  <sheets>
    <sheet name="（１）" sheetId="1" r:id="rId1"/>
    <sheet name="（２）" sheetId="2" r:id="rId2"/>
    <sheet name="（３）" sheetId="3" r:id="rId3"/>
    <sheet name="（４）" sheetId="4" r:id="rId4"/>
    <sheet name="（５）" sheetId="5" r:id="rId5"/>
    <sheet name="（６）" sheetId="6" r:id="rId6"/>
    <sheet name="（７）" sheetId="7" r:id="rId7"/>
    <sheet name="（８）" sheetId="8" r:id="rId8"/>
    <sheet name="（９）" sheetId="9" r:id="rId9"/>
    <sheet name="（１０）" sheetId="10" r:id="rId10"/>
  </sheets>
  <definedNames>
    <definedName name="_xlnm.Print_Area" localSheetId="9">'（１０）'!$A$1:$G$20</definedName>
    <definedName name="_xlnm.Print_Area" localSheetId="5">'（６）'!$A$1:$J$30</definedName>
  </definedNames>
  <calcPr fullCalcOnLoad="1"/>
</workbook>
</file>

<file path=xl/sharedStrings.xml><?xml version="1.0" encoding="utf-8"?>
<sst xmlns="http://schemas.openxmlformats.org/spreadsheetml/2006/main" count="420" uniqueCount="210">
  <si>
    <t>単位：千円</t>
  </si>
  <si>
    <t>件数</t>
  </si>
  <si>
    <t>損害額</t>
  </si>
  <si>
    <t>死者</t>
  </si>
  <si>
    <t>傷者</t>
  </si>
  <si>
    <t>区　分</t>
  </si>
  <si>
    <t>総　　数</t>
  </si>
  <si>
    <t>建　　物</t>
  </si>
  <si>
    <t>林　　野</t>
  </si>
  <si>
    <t>車　両</t>
  </si>
  <si>
    <t>そ　の　他</t>
  </si>
  <si>
    <t>北中城村</t>
  </si>
  <si>
    <t>中城村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</si>
  <si>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</si>
  <si>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</si>
  <si>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</si>
  <si>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</si>
  <si>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</si>
  <si>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</si>
  <si>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</si>
  <si>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</si>
  <si>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</si>
  <si>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</si>
  <si>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</si>
  <si>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</si>
  <si>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</si>
  <si>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</si>
  <si>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自損行為</t>
  </si>
  <si>
    <t>急病</t>
  </si>
  <si>
    <t>その他の事故</t>
  </si>
  <si>
    <t>不搬送件数</t>
  </si>
  <si>
    <t>小　　計</t>
  </si>
  <si>
    <t>合　　計</t>
  </si>
  <si>
    <t>管轄外</t>
  </si>
  <si>
    <t>各年12月末日</t>
  </si>
  <si>
    <t>（両村合計）</t>
  </si>
  <si>
    <t>月</t>
  </si>
  <si>
    <t>件数人員</t>
  </si>
  <si>
    <t>12月</t>
  </si>
  <si>
    <t>出場件数</t>
  </si>
  <si>
    <t>搬送人員</t>
  </si>
  <si>
    <t>不搬送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</si>
  <si>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</si>
  <si>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</si>
  <si>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</si>
  <si>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</si>
  <si>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</si>
  <si>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</si>
  <si>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</si>
  <si>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</si>
  <si>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</si>
  <si>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</si>
  <si>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</si>
  <si>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総数</t>
  </si>
  <si>
    <t>防火水槽</t>
  </si>
  <si>
    <t>消火栓
（公設）</t>
  </si>
  <si>
    <t>消防水利</t>
  </si>
  <si>
    <t>小型動力ポンプ
付水槽車</t>
  </si>
  <si>
    <t>救助工作車</t>
  </si>
  <si>
    <t>大型化学
消防自動車</t>
  </si>
  <si>
    <t>梯子搭式大型
高所放水車</t>
  </si>
  <si>
    <t>指令車</t>
  </si>
  <si>
    <t>積載車</t>
  </si>
  <si>
    <t>事務連絡車</t>
  </si>
  <si>
    <t>救急車</t>
  </si>
  <si>
    <t>広報車</t>
  </si>
  <si>
    <t>その他の車</t>
  </si>
  <si>
    <t>水槽付消防
ポンプ自動車</t>
  </si>
  <si>
    <t>65mm</t>
  </si>
  <si>
    <t>以上</t>
  </si>
  <si>
    <t>注）「消防水利」欄の下段は北中城村の内訳</t>
  </si>
  <si>
    <t>司令長</t>
  </si>
  <si>
    <t>司令</t>
  </si>
  <si>
    <t>司令補</t>
  </si>
  <si>
    <t>士長</t>
  </si>
  <si>
    <t>副士長</t>
  </si>
  <si>
    <t>消防士</t>
  </si>
  <si>
    <t>管内人口</t>
  </si>
  <si>
    <t>消防</t>
  </si>
  <si>
    <t>団員</t>
  </si>
  <si>
    <t>各年12月31日現在</t>
  </si>
  <si>
    <t>凶悪犯</t>
  </si>
  <si>
    <t>粗暴犯</t>
  </si>
  <si>
    <t>窃盗犯</t>
  </si>
  <si>
    <t>知能犯</t>
  </si>
  <si>
    <t>風俗犯</t>
  </si>
  <si>
    <t>その他</t>
  </si>
  <si>
    <t>粗暴犯</t>
  </si>
  <si>
    <t>成人</t>
  </si>
  <si>
    <t>少年</t>
  </si>
  <si>
    <t>刑法犯（総数）</t>
  </si>
  <si>
    <t>沖縄市</t>
  </si>
  <si>
    <t>うるま市</t>
  </si>
  <si>
    <t>宜野湾市</t>
  </si>
  <si>
    <t>浦添市</t>
  </si>
  <si>
    <t>読谷村</t>
  </si>
  <si>
    <t>嘉手納町</t>
  </si>
  <si>
    <t>北谷町</t>
  </si>
  <si>
    <t>西原町</t>
  </si>
  <si>
    <t>注）犯罪率＝人口1万人あたりの発生件数</t>
  </si>
  <si>
    <t>凶　悪　犯</t>
  </si>
  <si>
    <t>粗　暴　犯</t>
  </si>
  <si>
    <t>窃　盗　犯</t>
  </si>
  <si>
    <t>死　亡</t>
  </si>
  <si>
    <t>重　傷</t>
  </si>
  <si>
    <t>軽　傷</t>
  </si>
  <si>
    <t>合　計</t>
  </si>
  <si>
    <t>資料：中城北中城消防組合消防年報</t>
  </si>
  <si>
    <t>交通</t>
  </si>
  <si>
    <t>加害</t>
  </si>
  <si>
    <t>合計</t>
  </si>
  <si>
    <t>（１）種別火災発生件数と損害見積額</t>
  </si>
  <si>
    <t>（２）種別救急出場状況</t>
  </si>
  <si>
    <t>（３）月別救急出場状況</t>
  </si>
  <si>
    <t>（４）消防施設状況</t>
  </si>
  <si>
    <t>（５）消防職員推移</t>
  </si>
  <si>
    <t>各年12月末現在</t>
  </si>
  <si>
    <t>年次</t>
  </si>
  <si>
    <t>平16年</t>
  </si>
  <si>
    <t>平17年</t>
  </si>
  <si>
    <t>年度</t>
  </si>
  <si>
    <t>資料：宜野湾警察署</t>
  </si>
  <si>
    <t>平</t>
  </si>
  <si>
    <t>年</t>
  </si>
  <si>
    <t>mm</t>
  </si>
  <si>
    <t>区分</t>
  </si>
  <si>
    <t>人口</t>
  </si>
  <si>
    <t>各年度3月末現在</t>
  </si>
  <si>
    <t>犯罪行為（加害）</t>
  </si>
  <si>
    <t>乗用車</t>
  </si>
  <si>
    <t>貨物車</t>
  </si>
  <si>
    <t>対象外当事者</t>
  </si>
  <si>
    <t>合　　　　　　計</t>
  </si>
  <si>
    <t>の職員</t>
  </si>
  <si>
    <t>消防職員1人</t>
  </si>
  <si>
    <t>当たり人口</t>
  </si>
  <si>
    <t>注）管内人口は、北中城村、中城村の12月末現在の住民登録人口。ただし、平成17年より</t>
  </si>
  <si>
    <t>　平成18年3月31日現在の住民登録人口とする。</t>
  </si>
  <si>
    <t>平成18年</t>
  </si>
  <si>
    <t>平成19年</t>
  </si>
  <si>
    <t>平成20年</t>
  </si>
  <si>
    <t>平成21年</t>
  </si>
  <si>
    <t>平成22年</t>
  </si>
  <si>
    <t>平成23年</t>
  </si>
  <si>
    <t>平成23年12月末日現在</t>
  </si>
  <si>
    <t>平18年</t>
  </si>
  <si>
    <t>平19年</t>
  </si>
  <si>
    <t>平20年</t>
  </si>
  <si>
    <t>平21年</t>
  </si>
  <si>
    <t>平22年</t>
  </si>
  <si>
    <t>平23年</t>
  </si>
  <si>
    <t>各年12月末現在</t>
  </si>
  <si>
    <t>年</t>
  </si>
  <si>
    <t>平成１８年</t>
  </si>
  <si>
    <t>宜野湾署認知件数</t>
  </si>
  <si>
    <t>うち北中城村</t>
  </si>
  <si>
    <t>宜野湾署検挙件数</t>
  </si>
  <si>
    <t>平成１９年</t>
  </si>
  <si>
    <t>平成２０年</t>
  </si>
  <si>
    <t>平成２１年</t>
  </si>
  <si>
    <t>平成２２年</t>
  </si>
  <si>
    <t>平成２３年</t>
  </si>
  <si>
    <t>認知件数：</t>
  </si>
  <si>
    <t>犯罪を覚知し、警察で事件受理し処理した件数。</t>
  </si>
  <si>
    <t>凶悪犯：</t>
  </si>
  <si>
    <t>殺人、強盗、放火、強姦の総称</t>
  </si>
  <si>
    <t>粗暴犯：</t>
  </si>
  <si>
    <t>凶器準備集合罪、暴行、傷害、脅迫、恐喝の総称</t>
  </si>
  <si>
    <t>窃盗犯：</t>
  </si>
  <si>
    <t>侵入窃盗、乗物窃盗、非侵入窃盗の総称</t>
  </si>
  <si>
    <t>知能犯：</t>
  </si>
  <si>
    <t>詐欺、横領、偽造、とく職、背任の総称</t>
  </si>
  <si>
    <t>風俗犯：</t>
  </si>
  <si>
    <t>賭博、わいせつの総称</t>
  </si>
  <si>
    <t>その他：</t>
  </si>
  <si>
    <t>公務執行妨害、住居侵入、ぞう物、器物破損、占有離脱物横領、略取誘拐、その他</t>
  </si>
  <si>
    <t>検挙件数：</t>
  </si>
  <si>
    <t>刑法犯において警察で事件を送致、送付又は微罪処分をした件数をいい、とくに断りのない限り解決事件の件数を含む。</t>
  </si>
  <si>
    <t>（６）刑法犯罪種別認知件数・検挙件数　</t>
  </si>
  <si>
    <t>各年12月末現在</t>
  </si>
  <si>
    <t>検挙人員:</t>
  </si>
  <si>
    <t>刑法犯において警察で事件を送致・送付又は微罪処分をした人数をいう。</t>
  </si>
  <si>
    <t>公務執行妨害、住居侵入、ぞう物、器物破損、その他</t>
  </si>
  <si>
    <t>（７）宜野湾署管内における成人・少年別刑法犯罪種別検挙人員</t>
  </si>
  <si>
    <t>（８）近隣市町村別主要犯罪種別発生件数及び犯罪件数</t>
  </si>
  <si>
    <t>平成23年12月末現在</t>
  </si>
  <si>
    <t>発生件数</t>
  </si>
  <si>
    <t>（９）北中城村における交通事故発生状況</t>
  </si>
  <si>
    <t>事故発生件数（件）</t>
  </si>
  <si>
    <t>全事故（対前年）</t>
  </si>
  <si>
    <t>増減数</t>
  </si>
  <si>
    <t>増減率</t>
  </si>
  <si>
    <t>死亡数（対前年）</t>
  </si>
  <si>
    <t>平成21年</t>
  </si>
  <si>
    <t>平成22年</t>
  </si>
  <si>
    <t>平成23年</t>
  </si>
  <si>
    <t>各年度12月末現在</t>
  </si>
  <si>
    <t>-</t>
  </si>
  <si>
    <t>（１０）用途別・被害区分別交通事故発生状況</t>
  </si>
  <si>
    <t>平成２３年１２月末現在</t>
  </si>
  <si>
    <t>死亡事故</t>
  </si>
  <si>
    <t>重傷事故</t>
  </si>
  <si>
    <t>軽傷事故</t>
  </si>
  <si>
    <t>沖縄県</t>
  </si>
  <si>
    <t>うち宜野湾署</t>
  </si>
  <si>
    <t>特殊車</t>
  </si>
  <si>
    <t>二輪車</t>
  </si>
  <si>
    <t>軽車両</t>
  </si>
  <si>
    <t>歩行者</t>
  </si>
  <si>
    <t>犯罪率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</si>
</sst>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00"/>
    <numFmt numFmtId="180" formatCode="#,##0;&quot;△ &quot;#,##0"/>
    <numFmt numFmtId="181" formatCode="0;&quot;△ &quot;0"/>
    <numFmt numFmtId="182" formatCode="0.0;&quot;△ 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33" borderId="10" xfId="0" applyFont="1" applyFill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distributed" textRotation="255" shrinkToFit="1"/>
    </xf>
    <xf numFmtId="38" fontId="2" fillId="33" borderId="11" xfId="48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0" fontId="4" fillId="0" borderId="0" xfId="0" applyFont="1" applyAlignment="1">
      <alignment horizontal="right"/>
    </xf>
    <xf numFmtId="38" fontId="2" fillId="0" borderId="10" xfId="48" applyFont="1" applyBorder="1" applyAlignment="1">
      <alignment vertical="center" shrinkToFit="1"/>
    </xf>
    <xf numFmtId="38" fontId="2" fillId="33" borderId="10" xfId="48" applyFont="1" applyFill="1" applyBorder="1" applyAlignment="1">
      <alignment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38" fontId="2" fillId="11" borderId="10" xfId="48" applyFont="1" applyFill="1" applyBorder="1" applyAlignment="1">
      <alignment vertical="center" shrinkToFit="1"/>
    </xf>
    <xf numFmtId="38" fontId="2" fillId="11" borderId="10" xfId="48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shrinkToFit="1"/>
    </xf>
    <xf numFmtId="38" fontId="2" fillId="34" borderId="10" xfId="48" applyFont="1" applyFill="1" applyBorder="1" applyAlignment="1">
      <alignment vertical="center" shrinkToFit="1"/>
    </xf>
    <xf numFmtId="38" fontId="2" fillId="34" borderId="10" xfId="48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0" fontId="2" fillId="0" borderId="10" xfId="48" applyNumberFormat="1" applyFont="1" applyBorder="1" applyAlignment="1">
      <alignment vertical="center"/>
    </xf>
    <xf numFmtId="40" fontId="2" fillId="11" borderId="10" xfId="48" applyNumberFormat="1" applyFont="1" applyFill="1" applyBorder="1" applyAlignment="1">
      <alignment vertical="center"/>
    </xf>
    <xf numFmtId="0" fontId="0" fillId="0" borderId="0" xfId="0" applyAlignment="1">
      <alignment horizontal="distributed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38" fontId="2" fillId="0" borderId="16" xfId="48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38" fontId="2" fillId="0" borderId="23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38" fontId="2" fillId="0" borderId="26" xfId="48" applyFont="1" applyFill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33" borderId="29" xfId="48" applyFont="1" applyFill="1" applyBorder="1" applyAlignment="1">
      <alignment vertical="center"/>
    </xf>
    <xf numFmtId="38" fontId="2" fillId="33" borderId="30" xfId="48" applyFont="1" applyFill="1" applyBorder="1" applyAlignment="1">
      <alignment vertical="center"/>
    </xf>
    <xf numFmtId="38" fontId="2" fillId="33" borderId="31" xfId="48" applyFont="1" applyFill="1" applyBorder="1" applyAlignment="1">
      <alignment vertical="center"/>
    </xf>
    <xf numFmtId="38" fontId="2" fillId="33" borderId="32" xfId="48" applyFont="1" applyFill="1" applyBorder="1" applyAlignment="1">
      <alignment vertical="center"/>
    </xf>
    <xf numFmtId="0" fontId="0" fillId="0" borderId="33" xfId="0" applyBorder="1" applyAlignment="1">
      <alignment/>
    </xf>
    <xf numFmtId="0" fontId="2" fillId="33" borderId="13" xfId="0" applyFont="1" applyFill="1" applyBorder="1" applyAlignment="1">
      <alignment vertical="center" shrinkToFit="1"/>
    </xf>
    <xf numFmtId="0" fontId="2" fillId="33" borderId="22" xfId="0" applyFont="1" applyFill="1" applyBorder="1" applyAlignment="1">
      <alignment vertical="center" shrinkToFit="1"/>
    </xf>
    <xf numFmtId="38" fontId="2" fillId="33" borderId="18" xfId="48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38" xfId="48" applyFont="1" applyBorder="1" applyAlignment="1">
      <alignment horizontal="center" vertical="center" shrinkToFit="1"/>
    </xf>
    <xf numFmtId="38" fontId="2" fillId="0" borderId="34" xfId="48" applyFont="1" applyFill="1" applyBorder="1" applyAlignment="1">
      <alignment horizontal="center" vertical="center" shrinkToFit="1"/>
    </xf>
    <xf numFmtId="38" fontId="2" fillId="0" borderId="35" xfId="48" applyFont="1" applyBorder="1" applyAlignment="1">
      <alignment horizontal="center" vertical="center" shrinkToFit="1"/>
    </xf>
    <xf numFmtId="38" fontId="2" fillId="0" borderId="36" xfId="48" applyFont="1" applyBorder="1" applyAlignment="1">
      <alignment horizontal="center" vertical="center" shrinkToFit="1"/>
    </xf>
    <xf numFmtId="38" fontId="2" fillId="0" borderId="37" xfId="48" applyFont="1" applyBorder="1" applyAlignment="1">
      <alignment horizontal="center" vertical="center" shrinkToFit="1"/>
    </xf>
    <xf numFmtId="38" fontId="2" fillId="0" borderId="39" xfId="48" applyFont="1" applyBorder="1" applyAlignment="1">
      <alignment horizontal="right" vertical="center" shrinkToFit="1"/>
    </xf>
    <xf numFmtId="38" fontId="2" fillId="0" borderId="40" xfId="48" applyFont="1" applyBorder="1" applyAlignment="1">
      <alignment horizontal="right" vertical="center" shrinkToFit="1"/>
    </xf>
    <xf numFmtId="38" fontId="2" fillId="0" borderId="41" xfId="48" applyFont="1" applyBorder="1" applyAlignment="1">
      <alignment horizontal="right" vertical="center" shrinkToFit="1"/>
    </xf>
    <xf numFmtId="38" fontId="2" fillId="0" borderId="42" xfId="48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43" xfId="48" applyFont="1" applyBorder="1" applyAlignment="1">
      <alignment horizontal="right" vertical="center"/>
    </xf>
    <xf numFmtId="38" fontId="2" fillId="0" borderId="44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45" xfId="48" applyFont="1" applyBorder="1" applyAlignment="1">
      <alignment horizontal="right" vertical="center"/>
    </xf>
    <xf numFmtId="38" fontId="2" fillId="0" borderId="35" xfId="48" applyFont="1" applyBorder="1" applyAlignment="1">
      <alignment horizontal="right" vertical="center" shrinkToFit="1"/>
    </xf>
    <xf numFmtId="38" fontId="2" fillId="0" borderId="36" xfId="48" applyFont="1" applyBorder="1" applyAlignment="1">
      <alignment horizontal="right" vertical="center" shrinkToFit="1"/>
    </xf>
    <xf numFmtId="38" fontId="2" fillId="0" borderId="37" xfId="48" applyFont="1" applyBorder="1" applyAlignment="1">
      <alignment horizontal="right" vertical="center" shrinkToFit="1"/>
    </xf>
    <xf numFmtId="38" fontId="2" fillId="0" borderId="46" xfId="48" applyFont="1" applyBorder="1" applyAlignment="1">
      <alignment horizontal="center" vertical="center" shrinkToFit="1"/>
    </xf>
    <xf numFmtId="38" fontId="2" fillId="0" borderId="47" xfId="48" applyFont="1" applyBorder="1" applyAlignment="1">
      <alignment horizontal="center" vertical="center" shrinkToFit="1"/>
    </xf>
    <xf numFmtId="38" fontId="2" fillId="0" borderId="11" xfId="48" applyFont="1" applyBorder="1" applyAlignment="1">
      <alignment horizontal="center" vertical="center" shrinkToFit="1"/>
    </xf>
    <xf numFmtId="38" fontId="2" fillId="0" borderId="48" xfId="48" applyFont="1" applyBorder="1" applyAlignment="1">
      <alignment horizontal="right" vertical="center"/>
    </xf>
    <xf numFmtId="38" fontId="2" fillId="0" borderId="49" xfId="48" applyFont="1" applyBorder="1" applyAlignment="1">
      <alignment horizontal="right" vertical="center"/>
    </xf>
    <xf numFmtId="38" fontId="2" fillId="0" borderId="50" xfId="48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0" xfId="48" applyFont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51" xfId="48" applyFont="1" applyFill="1" applyBorder="1" applyAlignment="1">
      <alignment horizontal="right" vertical="center" shrinkToFit="1"/>
    </xf>
    <xf numFmtId="38" fontId="2" fillId="0" borderId="21" xfId="48" applyFont="1" applyFill="1" applyBorder="1" applyAlignment="1">
      <alignment horizontal="right" vertical="center" shrinkToFit="1"/>
    </xf>
    <xf numFmtId="38" fontId="2" fillId="0" borderId="52" xfId="48" applyFont="1" applyFill="1" applyBorder="1" applyAlignment="1">
      <alignment horizontal="right" vertical="center" shrinkToFit="1"/>
    </xf>
    <xf numFmtId="38" fontId="2" fillId="0" borderId="53" xfId="48" applyFont="1" applyFill="1" applyBorder="1" applyAlignment="1">
      <alignment horizontal="right" vertical="center" shrinkToFit="1"/>
    </xf>
    <xf numFmtId="38" fontId="2" fillId="0" borderId="34" xfId="48" applyFont="1" applyFill="1" applyBorder="1" applyAlignment="1">
      <alignment horizontal="right" vertical="center" shrinkToFit="1"/>
    </xf>
    <xf numFmtId="38" fontId="2" fillId="0" borderId="54" xfId="48" applyFont="1" applyFill="1" applyBorder="1" applyAlignment="1">
      <alignment horizontal="right" vertical="center" shrinkToFit="1"/>
    </xf>
    <xf numFmtId="38" fontId="2" fillId="0" borderId="55" xfId="48" applyFont="1" applyFill="1" applyBorder="1" applyAlignment="1">
      <alignment horizontal="right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4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55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51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2" xfId="0" applyFont="1" applyFill="1" applyBorder="1" applyAlignment="1">
      <alignment vertical="center"/>
    </xf>
    <xf numFmtId="0" fontId="2" fillId="0" borderId="59" xfId="0" applyFont="1" applyBorder="1" applyAlignment="1">
      <alignment/>
    </xf>
    <xf numFmtId="177" fontId="2" fillId="0" borderId="10" xfId="48" applyNumberFormat="1" applyFont="1" applyBorder="1" applyAlignment="1">
      <alignment vertical="center"/>
    </xf>
    <xf numFmtId="177" fontId="2" fillId="11" borderId="10" xfId="48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38" fontId="6" fillId="0" borderId="10" xfId="48" applyFont="1" applyBorder="1" applyAlignment="1">
      <alignment vertical="center"/>
    </xf>
    <xf numFmtId="38" fontId="6" fillId="0" borderId="12" xfId="48" applyFont="1" applyBorder="1" applyAlignment="1">
      <alignment horizontal="center" vertical="center"/>
    </xf>
    <xf numFmtId="38" fontId="6" fillId="0" borderId="17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distributed" vertical="distributed" textRotation="255" wrapText="1"/>
    </xf>
    <xf numFmtId="0" fontId="2" fillId="0" borderId="10" xfId="0" applyFont="1" applyBorder="1" applyAlignment="1">
      <alignment horizontal="distributed" vertical="distributed" textRotation="255"/>
    </xf>
    <xf numFmtId="0" fontId="2" fillId="33" borderId="10" xfId="0" applyFont="1" applyFill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shrinkToFit="1"/>
    </xf>
    <xf numFmtId="38" fontId="2" fillId="0" borderId="60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 shrinkToFit="1"/>
    </xf>
    <xf numFmtId="38" fontId="2" fillId="0" borderId="56" xfId="48" applyFont="1" applyBorder="1" applyAlignment="1">
      <alignment horizontal="center" vertical="center" shrinkToFit="1"/>
    </xf>
    <xf numFmtId="38" fontId="2" fillId="0" borderId="61" xfId="48" applyFont="1" applyBorder="1" applyAlignment="1">
      <alignment horizontal="center" vertical="center" shrinkToFit="1"/>
    </xf>
    <xf numFmtId="38" fontId="2" fillId="0" borderId="62" xfId="48" applyFont="1" applyBorder="1" applyAlignment="1">
      <alignment horizontal="center" vertical="center" shrinkToFit="1"/>
    </xf>
    <xf numFmtId="38" fontId="2" fillId="0" borderId="63" xfId="48" applyFont="1" applyBorder="1" applyAlignment="1">
      <alignment horizontal="center" vertical="center" shrinkToFit="1"/>
    </xf>
    <xf numFmtId="38" fontId="2" fillId="0" borderId="35" xfId="48" applyFont="1" applyBorder="1" applyAlignment="1">
      <alignment horizontal="center" vertical="center" shrinkToFit="1"/>
    </xf>
    <xf numFmtId="38" fontId="2" fillId="0" borderId="64" xfId="48" applyFont="1" applyBorder="1" applyAlignment="1">
      <alignment horizontal="center" vertical="center" shrinkToFit="1"/>
    </xf>
    <xf numFmtId="38" fontId="2" fillId="0" borderId="48" xfId="48" applyFont="1" applyBorder="1" applyAlignment="1">
      <alignment horizontal="center" vertical="center" shrinkToFit="1"/>
    </xf>
    <xf numFmtId="38" fontId="2" fillId="0" borderId="42" xfId="48" applyFont="1" applyBorder="1" applyAlignment="1">
      <alignment horizontal="center" vertical="center" shrinkToFit="1"/>
    </xf>
    <xf numFmtId="38" fontId="2" fillId="0" borderId="44" xfId="48" applyFont="1" applyBorder="1" applyAlignment="1">
      <alignment horizontal="center" vertical="center" shrinkToFit="1"/>
    </xf>
    <xf numFmtId="38" fontId="2" fillId="0" borderId="65" xfId="48" applyFont="1" applyBorder="1" applyAlignment="1">
      <alignment horizontal="center" vertical="center" shrinkToFit="1"/>
    </xf>
    <xf numFmtId="38" fontId="3" fillId="0" borderId="0" xfId="48" applyFont="1" applyFill="1" applyAlignment="1">
      <alignment horizontal="center" vertical="center"/>
    </xf>
    <xf numFmtId="38" fontId="2" fillId="0" borderId="66" xfId="48" applyFont="1" applyBorder="1" applyAlignment="1">
      <alignment horizontal="center" vertical="center" shrinkToFit="1"/>
    </xf>
    <xf numFmtId="38" fontId="2" fillId="0" borderId="67" xfId="48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62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33" borderId="72" xfId="0" applyFont="1" applyFill="1" applyBorder="1" applyAlignment="1">
      <alignment horizontal="center" vertical="center" shrinkToFit="1"/>
    </xf>
    <xf numFmtId="0" fontId="2" fillId="33" borderId="73" xfId="0" applyFont="1" applyFill="1" applyBorder="1" applyAlignment="1">
      <alignment horizontal="center" vertical="center" shrinkToFit="1"/>
    </xf>
    <xf numFmtId="0" fontId="2" fillId="33" borderId="7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85" zoomScaleNormal="70" zoomScaleSheetLayoutView="85" zoomScalePageLayoutView="0" workbookViewId="0" topLeftCell="A1">
      <selection activeCell="P14" sqref="P14"/>
    </sheetView>
  </sheetViews>
  <sheetFormatPr defaultColWidth="9.00390625" defaultRowHeight="13.5"/>
  <cols>
    <col min="1" max="1" width="6.125" style="0" customWidth="1"/>
    <col min="3" max="3" width="3.75390625" style="0" customWidth="1"/>
    <col min="4" max="4" width="10.125" style="0" bestFit="1" customWidth="1"/>
    <col min="5" max="5" width="3.75390625" style="0" customWidth="1"/>
    <col min="6" max="6" width="10.125" style="0" bestFit="1" customWidth="1"/>
    <col min="7" max="7" width="3.75390625" style="0" customWidth="1"/>
    <col min="8" max="8" width="9.125" style="0" customWidth="1"/>
    <col min="9" max="9" width="3.75390625" style="0" customWidth="1"/>
    <col min="10" max="10" width="9.125" style="0" bestFit="1" customWidth="1"/>
    <col min="11" max="11" width="3.75390625" style="0" customWidth="1"/>
    <col min="12" max="12" width="9.125" style="0" bestFit="1" customWidth="1"/>
    <col min="13" max="14" width="3.75390625" style="0" customWidth="1"/>
  </cols>
  <sheetData>
    <row r="1" spans="1:14" ht="18.75">
      <c r="A1" s="163" t="s">
        <v>111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 t="s">
        <v>116</v>
      </c>
    </row>
    <row r="3" spans="1:14" ht="13.5">
      <c r="A3" s="168" t="s">
        <v>117</v>
      </c>
      <c r="B3" s="164" t="s">
        <v>5</v>
      </c>
      <c r="C3" s="164" t="s">
        <v>6</v>
      </c>
      <c r="D3" s="164"/>
      <c r="E3" s="164" t="s">
        <v>7</v>
      </c>
      <c r="F3" s="164"/>
      <c r="G3" s="164" t="s">
        <v>8</v>
      </c>
      <c r="H3" s="164"/>
      <c r="I3" s="164" t="s">
        <v>9</v>
      </c>
      <c r="J3" s="164"/>
      <c r="K3" s="164" t="s">
        <v>10</v>
      </c>
      <c r="L3" s="167"/>
      <c r="M3" s="165" t="s">
        <v>3</v>
      </c>
      <c r="N3" s="165" t="s">
        <v>4</v>
      </c>
    </row>
    <row r="4" spans="1:14" ht="13.5">
      <c r="A4" s="169"/>
      <c r="B4" s="164"/>
      <c r="C4" s="4" t="s">
        <v>1</v>
      </c>
      <c r="D4" s="4" t="s">
        <v>2</v>
      </c>
      <c r="E4" s="4" t="s">
        <v>1</v>
      </c>
      <c r="F4" s="4" t="s">
        <v>2</v>
      </c>
      <c r="G4" s="4" t="s">
        <v>1</v>
      </c>
      <c r="H4" s="4" t="s">
        <v>2</v>
      </c>
      <c r="I4" s="4" t="s">
        <v>1</v>
      </c>
      <c r="J4" s="4" t="s">
        <v>2</v>
      </c>
      <c r="K4" s="4" t="s">
        <v>1</v>
      </c>
      <c r="L4" s="7" t="s">
        <v>2</v>
      </c>
      <c r="M4" s="166"/>
      <c r="N4" s="166"/>
    </row>
    <row r="5" spans="1:14" ht="21.75" customHeight="1">
      <c r="A5" s="168" t="s">
        <v>13</v>
      </c>
      <c r="B5" s="6" t="s">
        <v>11</v>
      </c>
      <c r="C5" s="33">
        <f>SUM(E5+G5+I5+K5)</f>
        <v>10</v>
      </c>
      <c r="D5" s="3">
        <f aca="true" t="shared" si="0" ref="D5:D17">SUM(F5+H5+J5+L5)</f>
        <v>9474</v>
      </c>
      <c r="E5" s="33">
        <v>5</v>
      </c>
      <c r="F5" s="3">
        <v>8931</v>
      </c>
      <c r="G5" s="33">
        <v>1</v>
      </c>
      <c r="H5" s="3">
        <v>0</v>
      </c>
      <c r="I5" s="33">
        <v>2</v>
      </c>
      <c r="J5" s="3">
        <v>122</v>
      </c>
      <c r="K5" s="33">
        <v>2</v>
      </c>
      <c r="L5" s="3">
        <v>421</v>
      </c>
      <c r="M5" s="33">
        <v>0</v>
      </c>
      <c r="N5" s="33">
        <v>0</v>
      </c>
    </row>
    <row r="6" spans="1:14" ht="21.75" customHeight="1">
      <c r="A6" s="169"/>
      <c r="B6" s="5" t="s">
        <v>12</v>
      </c>
      <c r="C6" s="32">
        <f aca="true" t="shared" si="1" ref="C6:C30">SUM(E6+G6+I6+K6)</f>
        <v>10</v>
      </c>
      <c r="D6" s="2">
        <f t="shared" si="0"/>
        <v>2920</v>
      </c>
      <c r="E6" s="32">
        <v>1</v>
      </c>
      <c r="F6" s="2">
        <v>2053</v>
      </c>
      <c r="G6" s="32">
        <v>1</v>
      </c>
      <c r="H6" s="2">
        <v>0</v>
      </c>
      <c r="I6" s="32">
        <v>4</v>
      </c>
      <c r="J6" s="2">
        <v>798</v>
      </c>
      <c r="K6" s="32">
        <v>4</v>
      </c>
      <c r="L6" s="2">
        <v>69</v>
      </c>
      <c r="M6" s="32">
        <v>1</v>
      </c>
      <c r="N6" s="32">
        <v>0</v>
      </c>
    </row>
    <row r="7" spans="1:14" ht="21.75" customHeight="1">
      <c r="A7" s="162" t="s">
        <v>14</v>
      </c>
      <c r="B7" s="6" t="s">
        <v>11</v>
      </c>
      <c r="C7" s="33">
        <f t="shared" si="1"/>
        <v>5</v>
      </c>
      <c r="D7" s="3">
        <f t="shared" si="0"/>
        <v>20699</v>
      </c>
      <c r="E7" s="33">
        <v>1</v>
      </c>
      <c r="F7" s="3">
        <v>20613</v>
      </c>
      <c r="G7" s="33">
        <v>0</v>
      </c>
      <c r="H7" s="3">
        <v>0</v>
      </c>
      <c r="I7" s="33">
        <v>3</v>
      </c>
      <c r="J7" s="3">
        <v>84</v>
      </c>
      <c r="K7" s="33">
        <v>1</v>
      </c>
      <c r="L7" s="3">
        <v>2</v>
      </c>
      <c r="M7" s="33">
        <v>0</v>
      </c>
      <c r="N7" s="33">
        <v>0</v>
      </c>
    </row>
    <row r="8" spans="1:14" ht="21.75" customHeight="1">
      <c r="A8" s="162"/>
      <c r="B8" s="5" t="s">
        <v>12</v>
      </c>
      <c r="C8" s="32">
        <f t="shared" si="1"/>
        <v>4</v>
      </c>
      <c r="D8" s="2">
        <f t="shared" si="0"/>
        <v>1059</v>
      </c>
      <c r="E8" s="32">
        <v>1</v>
      </c>
      <c r="F8" s="2">
        <v>46</v>
      </c>
      <c r="G8" s="32">
        <v>0</v>
      </c>
      <c r="H8" s="2">
        <v>0</v>
      </c>
      <c r="I8" s="32">
        <v>3</v>
      </c>
      <c r="J8" s="2">
        <v>1013</v>
      </c>
      <c r="K8" s="32">
        <v>0</v>
      </c>
      <c r="L8" s="2">
        <v>0</v>
      </c>
      <c r="M8" s="32">
        <v>0</v>
      </c>
      <c r="N8" s="32">
        <v>0</v>
      </c>
    </row>
    <row r="9" spans="1:14" ht="21.75" customHeight="1">
      <c r="A9" s="162" t="s">
        <v>15</v>
      </c>
      <c r="B9" s="6" t="s">
        <v>11</v>
      </c>
      <c r="C9" s="33">
        <f t="shared" si="1"/>
        <v>7</v>
      </c>
      <c r="D9" s="3">
        <f t="shared" si="0"/>
        <v>15774</v>
      </c>
      <c r="E9" s="33">
        <v>4</v>
      </c>
      <c r="F9" s="3">
        <v>14677</v>
      </c>
      <c r="G9" s="33">
        <v>0</v>
      </c>
      <c r="H9" s="3">
        <v>0</v>
      </c>
      <c r="I9" s="33">
        <v>3</v>
      </c>
      <c r="J9" s="3">
        <v>1097</v>
      </c>
      <c r="K9" s="33">
        <v>0</v>
      </c>
      <c r="L9" s="3">
        <v>0</v>
      </c>
      <c r="M9" s="33">
        <v>2</v>
      </c>
      <c r="N9" s="33">
        <v>0</v>
      </c>
    </row>
    <row r="10" spans="1:14" ht="21.75" customHeight="1">
      <c r="A10" s="162"/>
      <c r="B10" s="5" t="s">
        <v>12</v>
      </c>
      <c r="C10" s="32">
        <f t="shared" si="1"/>
        <v>5</v>
      </c>
      <c r="D10" s="2">
        <f t="shared" si="0"/>
        <v>901</v>
      </c>
      <c r="E10" s="32">
        <v>1</v>
      </c>
      <c r="F10" s="2">
        <v>380</v>
      </c>
      <c r="G10" s="32">
        <v>1</v>
      </c>
      <c r="H10" s="2">
        <v>0</v>
      </c>
      <c r="I10" s="32">
        <v>3</v>
      </c>
      <c r="J10" s="2">
        <v>521</v>
      </c>
      <c r="K10" s="32">
        <v>0</v>
      </c>
      <c r="L10" s="2">
        <v>0</v>
      </c>
      <c r="M10" s="32">
        <v>0</v>
      </c>
      <c r="N10" s="32">
        <v>0</v>
      </c>
    </row>
    <row r="11" spans="1:14" ht="21.75" customHeight="1">
      <c r="A11" s="162" t="s">
        <v>16</v>
      </c>
      <c r="B11" s="6" t="s">
        <v>11</v>
      </c>
      <c r="C11" s="33">
        <f t="shared" si="1"/>
        <v>5</v>
      </c>
      <c r="D11" s="3">
        <f t="shared" si="0"/>
        <v>1156</v>
      </c>
      <c r="E11" s="33">
        <v>2</v>
      </c>
      <c r="F11" s="3">
        <v>1147</v>
      </c>
      <c r="G11" s="33">
        <v>0</v>
      </c>
      <c r="H11" s="3">
        <v>0</v>
      </c>
      <c r="I11" s="33">
        <v>0</v>
      </c>
      <c r="J11" s="3">
        <v>0</v>
      </c>
      <c r="K11" s="33">
        <v>3</v>
      </c>
      <c r="L11" s="3">
        <v>9</v>
      </c>
      <c r="M11" s="33">
        <v>0</v>
      </c>
      <c r="N11" s="33">
        <v>0</v>
      </c>
    </row>
    <row r="12" spans="1:14" ht="21.75" customHeight="1">
      <c r="A12" s="162"/>
      <c r="B12" s="5" t="s">
        <v>12</v>
      </c>
      <c r="C12" s="32">
        <f t="shared" si="1"/>
        <v>11</v>
      </c>
      <c r="D12" s="2">
        <f t="shared" si="0"/>
        <v>2842</v>
      </c>
      <c r="E12" s="32">
        <v>4</v>
      </c>
      <c r="F12" s="2">
        <v>1766</v>
      </c>
      <c r="G12" s="32">
        <v>2</v>
      </c>
      <c r="H12" s="2">
        <v>0</v>
      </c>
      <c r="I12" s="32">
        <v>3</v>
      </c>
      <c r="J12" s="2">
        <v>1068</v>
      </c>
      <c r="K12" s="32">
        <v>2</v>
      </c>
      <c r="L12" s="2">
        <v>8</v>
      </c>
      <c r="M12" s="32">
        <v>0</v>
      </c>
      <c r="N12" s="32">
        <v>0</v>
      </c>
    </row>
    <row r="13" spans="1:14" ht="21.75" customHeight="1">
      <c r="A13" s="162" t="s">
        <v>17</v>
      </c>
      <c r="B13" s="6" t="s">
        <v>11</v>
      </c>
      <c r="C13" s="33">
        <f t="shared" si="1"/>
        <v>5</v>
      </c>
      <c r="D13" s="3">
        <f t="shared" si="0"/>
        <v>6744</v>
      </c>
      <c r="E13" s="33">
        <v>1</v>
      </c>
      <c r="F13" s="3">
        <v>6621</v>
      </c>
      <c r="G13" s="33">
        <v>0</v>
      </c>
      <c r="H13" s="3">
        <v>0</v>
      </c>
      <c r="I13" s="33">
        <v>3</v>
      </c>
      <c r="J13" s="3">
        <v>43</v>
      </c>
      <c r="K13" s="33">
        <v>1</v>
      </c>
      <c r="L13" s="3">
        <v>80</v>
      </c>
      <c r="M13" s="33">
        <v>0</v>
      </c>
      <c r="N13" s="33">
        <v>0</v>
      </c>
    </row>
    <row r="14" spans="1:14" ht="21.75" customHeight="1">
      <c r="A14" s="162"/>
      <c r="B14" s="5" t="s">
        <v>12</v>
      </c>
      <c r="C14" s="32">
        <f t="shared" si="1"/>
        <v>8</v>
      </c>
      <c r="D14" s="2">
        <f t="shared" si="0"/>
        <v>3793</v>
      </c>
      <c r="E14" s="32">
        <v>2</v>
      </c>
      <c r="F14" s="2">
        <v>3468</v>
      </c>
      <c r="G14" s="32">
        <v>3</v>
      </c>
      <c r="H14" s="2">
        <v>0</v>
      </c>
      <c r="I14" s="32">
        <v>1</v>
      </c>
      <c r="J14" s="2">
        <v>311</v>
      </c>
      <c r="K14" s="32">
        <v>2</v>
      </c>
      <c r="L14" s="2">
        <v>14</v>
      </c>
      <c r="M14" s="32">
        <v>0</v>
      </c>
      <c r="N14" s="32">
        <v>0</v>
      </c>
    </row>
    <row r="15" spans="1:14" ht="21.75" customHeight="1">
      <c r="A15" s="162" t="s">
        <v>18</v>
      </c>
      <c r="B15" s="6" t="s">
        <v>11</v>
      </c>
      <c r="C15" s="33">
        <f t="shared" si="1"/>
        <v>6</v>
      </c>
      <c r="D15" s="3">
        <f t="shared" si="0"/>
        <v>5626</v>
      </c>
      <c r="E15" s="33">
        <v>2</v>
      </c>
      <c r="F15" s="3">
        <v>738</v>
      </c>
      <c r="G15" s="33">
        <v>1</v>
      </c>
      <c r="H15" s="3">
        <v>0</v>
      </c>
      <c r="I15" s="33">
        <v>2</v>
      </c>
      <c r="J15" s="3">
        <v>4886</v>
      </c>
      <c r="K15" s="33">
        <v>1</v>
      </c>
      <c r="L15" s="3">
        <v>2</v>
      </c>
      <c r="M15" s="33">
        <v>1</v>
      </c>
      <c r="N15" s="33">
        <v>2</v>
      </c>
    </row>
    <row r="16" spans="1:14" ht="21.75" customHeight="1">
      <c r="A16" s="162"/>
      <c r="B16" s="5" t="s">
        <v>12</v>
      </c>
      <c r="C16" s="32">
        <f t="shared" si="1"/>
        <v>8</v>
      </c>
      <c r="D16" s="2">
        <f t="shared" si="0"/>
        <v>11404</v>
      </c>
      <c r="E16" s="32">
        <v>2</v>
      </c>
      <c r="F16" s="2">
        <v>10946</v>
      </c>
      <c r="G16" s="32">
        <v>1</v>
      </c>
      <c r="H16" s="2">
        <v>0</v>
      </c>
      <c r="I16" s="32">
        <v>3</v>
      </c>
      <c r="J16" s="2">
        <v>413</v>
      </c>
      <c r="K16" s="32">
        <v>2</v>
      </c>
      <c r="L16" s="2">
        <v>45</v>
      </c>
      <c r="M16" s="32">
        <v>0</v>
      </c>
      <c r="N16" s="32">
        <v>0</v>
      </c>
    </row>
    <row r="17" spans="1:14" ht="21.75" customHeight="1">
      <c r="A17" s="162" t="s">
        <v>19</v>
      </c>
      <c r="B17" s="6" t="s">
        <v>11</v>
      </c>
      <c r="C17" s="33">
        <f t="shared" si="1"/>
        <v>4</v>
      </c>
      <c r="D17" s="3">
        <f t="shared" si="0"/>
        <v>3196</v>
      </c>
      <c r="E17" s="33">
        <v>2</v>
      </c>
      <c r="F17" s="3">
        <v>1414</v>
      </c>
      <c r="G17" s="33">
        <v>0</v>
      </c>
      <c r="H17" s="3">
        <v>0</v>
      </c>
      <c r="I17" s="33">
        <v>2</v>
      </c>
      <c r="J17" s="3">
        <v>1782</v>
      </c>
      <c r="K17" s="33">
        <v>0</v>
      </c>
      <c r="L17" s="3">
        <v>0</v>
      </c>
      <c r="M17" s="33">
        <v>1</v>
      </c>
      <c r="N17" s="33">
        <v>2</v>
      </c>
    </row>
    <row r="18" spans="1:14" ht="21.75" customHeight="1">
      <c r="A18" s="162"/>
      <c r="B18" s="5" t="s">
        <v>12</v>
      </c>
      <c r="C18" s="32">
        <f t="shared" si="1"/>
        <v>3</v>
      </c>
      <c r="D18" s="2">
        <f>SUM(F18+H18+J18+L18)</f>
        <v>10</v>
      </c>
      <c r="E18" s="32">
        <v>1</v>
      </c>
      <c r="F18" s="2">
        <v>10</v>
      </c>
      <c r="G18" s="32">
        <v>0</v>
      </c>
      <c r="H18" s="2">
        <v>0</v>
      </c>
      <c r="I18" s="32">
        <v>0</v>
      </c>
      <c r="J18" s="2">
        <v>0</v>
      </c>
      <c r="K18" s="32">
        <v>2</v>
      </c>
      <c r="L18" s="2">
        <v>0</v>
      </c>
      <c r="M18" s="32">
        <v>0</v>
      </c>
      <c r="N18" s="32">
        <v>0</v>
      </c>
    </row>
    <row r="19" spans="1:14" ht="21.75" customHeight="1">
      <c r="A19" s="162" t="s">
        <v>138</v>
      </c>
      <c r="B19" s="6" t="s">
        <v>11</v>
      </c>
      <c r="C19" s="46">
        <f t="shared" si="1"/>
        <v>6</v>
      </c>
      <c r="D19" s="47">
        <f aca="true" t="shared" si="2" ref="D19:D30">SUM(F19+H19+J19+L19)</f>
        <v>1449</v>
      </c>
      <c r="E19" s="33">
        <v>0</v>
      </c>
      <c r="F19" s="3">
        <v>0</v>
      </c>
      <c r="G19" s="33">
        <v>0</v>
      </c>
      <c r="H19" s="3">
        <v>0</v>
      </c>
      <c r="I19" s="33">
        <v>3</v>
      </c>
      <c r="J19" s="3">
        <v>977</v>
      </c>
      <c r="K19" s="33">
        <v>3</v>
      </c>
      <c r="L19" s="3">
        <v>472</v>
      </c>
      <c r="M19" s="33">
        <v>0</v>
      </c>
      <c r="N19" s="33">
        <v>0</v>
      </c>
    </row>
    <row r="20" spans="1:14" ht="21.75" customHeight="1">
      <c r="A20" s="162"/>
      <c r="B20" s="5" t="s">
        <v>12</v>
      </c>
      <c r="C20" s="32">
        <f t="shared" si="1"/>
        <v>6</v>
      </c>
      <c r="D20" s="2">
        <f t="shared" si="2"/>
        <v>6019</v>
      </c>
      <c r="E20" s="32">
        <v>3</v>
      </c>
      <c r="F20" s="2">
        <v>5971</v>
      </c>
      <c r="G20" s="32">
        <v>0</v>
      </c>
      <c r="H20" s="2">
        <v>0</v>
      </c>
      <c r="I20" s="32">
        <v>1</v>
      </c>
      <c r="J20" s="2">
        <v>40</v>
      </c>
      <c r="K20" s="32">
        <v>2</v>
      </c>
      <c r="L20" s="2">
        <v>8</v>
      </c>
      <c r="M20" s="32">
        <v>0</v>
      </c>
      <c r="N20" s="32">
        <v>0</v>
      </c>
    </row>
    <row r="21" spans="1:14" ht="21.75" customHeight="1">
      <c r="A21" s="162" t="s">
        <v>139</v>
      </c>
      <c r="B21" s="6" t="s">
        <v>11</v>
      </c>
      <c r="C21" s="46">
        <f t="shared" si="1"/>
        <v>4</v>
      </c>
      <c r="D21" s="47">
        <f t="shared" si="2"/>
        <v>3658</v>
      </c>
      <c r="E21" s="33">
        <v>1</v>
      </c>
      <c r="F21" s="3">
        <v>3398</v>
      </c>
      <c r="G21" s="33">
        <v>0</v>
      </c>
      <c r="H21" s="3">
        <v>0</v>
      </c>
      <c r="I21" s="33">
        <v>3</v>
      </c>
      <c r="J21" s="3">
        <v>260</v>
      </c>
      <c r="K21" s="33">
        <v>0</v>
      </c>
      <c r="L21" s="3">
        <v>0</v>
      </c>
      <c r="M21" s="33">
        <v>0</v>
      </c>
      <c r="N21" s="33">
        <v>1</v>
      </c>
    </row>
    <row r="22" spans="1:14" ht="21.75" customHeight="1">
      <c r="A22" s="162"/>
      <c r="B22" s="5" t="s">
        <v>12</v>
      </c>
      <c r="C22" s="32">
        <f t="shared" si="1"/>
        <v>7</v>
      </c>
      <c r="D22" s="2">
        <f t="shared" si="2"/>
        <v>14210</v>
      </c>
      <c r="E22" s="32">
        <v>4</v>
      </c>
      <c r="F22" s="2">
        <v>13924</v>
      </c>
      <c r="G22" s="32">
        <v>0</v>
      </c>
      <c r="H22" s="2">
        <v>0</v>
      </c>
      <c r="I22" s="32">
        <v>2</v>
      </c>
      <c r="J22" s="2">
        <v>130</v>
      </c>
      <c r="K22" s="32">
        <v>1</v>
      </c>
      <c r="L22" s="2">
        <v>156</v>
      </c>
      <c r="M22" s="32">
        <v>0</v>
      </c>
      <c r="N22" s="32">
        <v>2</v>
      </c>
    </row>
    <row r="23" spans="1:14" ht="21.75" customHeight="1">
      <c r="A23" s="162" t="s">
        <v>140</v>
      </c>
      <c r="B23" s="6" t="s">
        <v>11</v>
      </c>
      <c r="C23" s="46">
        <f t="shared" si="1"/>
        <v>3</v>
      </c>
      <c r="D23" s="47">
        <f t="shared" si="2"/>
        <v>26506</v>
      </c>
      <c r="E23" s="33">
        <v>2</v>
      </c>
      <c r="F23" s="3">
        <v>26466</v>
      </c>
      <c r="G23" s="33">
        <v>0</v>
      </c>
      <c r="H23" s="3">
        <v>0</v>
      </c>
      <c r="I23" s="33">
        <v>1</v>
      </c>
      <c r="J23" s="3">
        <v>40</v>
      </c>
      <c r="K23" s="33">
        <v>0</v>
      </c>
      <c r="L23" s="3">
        <v>0</v>
      </c>
      <c r="M23" s="33">
        <v>0</v>
      </c>
      <c r="N23" s="33">
        <v>1</v>
      </c>
    </row>
    <row r="24" spans="1:14" ht="21.75" customHeight="1">
      <c r="A24" s="162"/>
      <c r="B24" s="5" t="s">
        <v>12</v>
      </c>
      <c r="C24" s="32">
        <f t="shared" si="1"/>
        <v>4</v>
      </c>
      <c r="D24" s="2">
        <f t="shared" si="2"/>
        <v>2917</v>
      </c>
      <c r="E24" s="32">
        <v>2</v>
      </c>
      <c r="F24" s="2">
        <v>2787</v>
      </c>
      <c r="G24" s="32">
        <v>1</v>
      </c>
      <c r="H24" s="2">
        <v>0</v>
      </c>
      <c r="I24" s="32">
        <v>0</v>
      </c>
      <c r="J24" s="2">
        <v>0</v>
      </c>
      <c r="K24" s="32">
        <v>1</v>
      </c>
      <c r="L24" s="2">
        <v>130</v>
      </c>
      <c r="M24" s="32">
        <v>0</v>
      </c>
      <c r="N24" s="32">
        <v>0</v>
      </c>
    </row>
    <row r="25" spans="1:14" ht="21.75" customHeight="1">
      <c r="A25" s="162" t="s">
        <v>141</v>
      </c>
      <c r="B25" s="6" t="s">
        <v>11</v>
      </c>
      <c r="C25" s="46">
        <f t="shared" si="1"/>
        <v>3</v>
      </c>
      <c r="D25" s="47">
        <f t="shared" si="2"/>
        <v>36</v>
      </c>
      <c r="E25" s="33">
        <v>1</v>
      </c>
      <c r="F25" s="3">
        <v>21</v>
      </c>
      <c r="G25" s="33">
        <v>1</v>
      </c>
      <c r="H25" s="3">
        <v>0</v>
      </c>
      <c r="I25" s="33">
        <v>0</v>
      </c>
      <c r="J25" s="3">
        <v>0</v>
      </c>
      <c r="K25" s="33">
        <v>1</v>
      </c>
      <c r="L25" s="3">
        <v>15</v>
      </c>
      <c r="M25" s="33">
        <v>0</v>
      </c>
      <c r="N25" s="33">
        <v>1</v>
      </c>
    </row>
    <row r="26" spans="1:14" ht="21.75" customHeight="1">
      <c r="A26" s="162"/>
      <c r="B26" s="5" t="s">
        <v>12</v>
      </c>
      <c r="C26" s="32">
        <f t="shared" si="1"/>
        <v>4</v>
      </c>
      <c r="D26" s="2">
        <f t="shared" si="2"/>
        <v>703</v>
      </c>
      <c r="E26" s="32">
        <v>1</v>
      </c>
      <c r="F26" s="2">
        <v>304</v>
      </c>
      <c r="G26" s="32">
        <v>0</v>
      </c>
      <c r="H26" s="2">
        <v>0</v>
      </c>
      <c r="I26" s="32">
        <v>0</v>
      </c>
      <c r="J26" s="2">
        <v>0</v>
      </c>
      <c r="K26" s="32">
        <v>3</v>
      </c>
      <c r="L26" s="2">
        <v>399</v>
      </c>
      <c r="M26" s="32">
        <v>0</v>
      </c>
      <c r="N26" s="32">
        <v>0</v>
      </c>
    </row>
    <row r="27" spans="1:14" ht="21.75" customHeight="1">
      <c r="A27" s="162" t="s">
        <v>142</v>
      </c>
      <c r="B27" s="6" t="s">
        <v>11</v>
      </c>
      <c r="C27" s="46">
        <f t="shared" si="1"/>
        <v>5</v>
      </c>
      <c r="D27" s="47">
        <f t="shared" si="2"/>
        <v>7811</v>
      </c>
      <c r="E27" s="33">
        <v>3</v>
      </c>
      <c r="F27" s="3">
        <v>6891</v>
      </c>
      <c r="G27" s="33">
        <v>0</v>
      </c>
      <c r="H27" s="3">
        <v>0</v>
      </c>
      <c r="I27" s="33">
        <v>2</v>
      </c>
      <c r="J27" s="3">
        <v>920</v>
      </c>
      <c r="K27" s="33">
        <v>0</v>
      </c>
      <c r="L27" s="3">
        <v>0</v>
      </c>
      <c r="M27" s="33">
        <v>0</v>
      </c>
      <c r="N27" s="33">
        <v>0</v>
      </c>
    </row>
    <row r="28" spans="1:14" ht="21.75" customHeight="1">
      <c r="A28" s="162"/>
      <c r="B28" s="5" t="s">
        <v>12</v>
      </c>
      <c r="C28" s="32">
        <f t="shared" si="1"/>
        <v>3</v>
      </c>
      <c r="D28" s="2">
        <f t="shared" si="2"/>
        <v>1032</v>
      </c>
      <c r="E28" s="32">
        <v>1</v>
      </c>
      <c r="F28" s="2">
        <v>628</v>
      </c>
      <c r="G28" s="32">
        <v>0</v>
      </c>
      <c r="H28" s="2">
        <v>0</v>
      </c>
      <c r="I28" s="32">
        <v>1</v>
      </c>
      <c r="J28" s="2">
        <v>400</v>
      </c>
      <c r="K28" s="32">
        <v>1</v>
      </c>
      <c r="L28" s="2">
        <v>4</v>
      </c>
      <c r="M28" s="32">
        <v>0</v>
      </c>
      <c r="N28" s="32">
        <v>1</v>
      </c>
    </row>
    <row r="29" spans="1:14" ht="21.75" customHeight="1">
      <c r="A29" s="162" t="s">
        <v>143</v>
      </c>
      <c r="B29" s="6" t="s">
        <v>11</v>
      </c>
      <c r="C29" s="46">
        <f t="shared" si="1"/>
        <v>4</v>
      </c>
      <c r="D29" s="47">
        <f t="shared" si="2"/>
        <v>2093</v>
      </c>
      <c r="E29" s="33">
        <v>2</v>
      </c>
      <c r="F29" s="3">
        <v>2028</v>
      </c>
      <c r="G29" s="33">
        <v>0</v>
      </c>
      <c r="H29" s="3">
        <v>0</v>
      </c>
      <c r="I29" s="33">
        <v>2</v>
      </c>
      <c r="J29" s="3">
        <v>65</v>
      </c>
      <c r="K29" s="33">
        <v>0</v>
      </c>
      <c r="L29" s="3">
        <v>0</v>
      </c>
      <c r="M29" s="33">
        <v>0</v>
      </c>
      <c r="N29" s="33">
        <v>0</v>
      </c>
    </row>
    <row r="30" spans="1:14" ht="21.75" customHeight="1">
      <c r="A30" s="162"/>
      <c r="B30" s="5" t="s">
        <v>12</v>
      </c>
      <c r="C30" s="32">
        <f t="shared" si="1"/>
        <v>9</v>
      </c>
      <c r="D30" s="2">
        <f t="shared" si="2"/>
        <v>338</v>
      </c>
      <c r="E30" s="32">
        <v>4</v>
      </c>
      <c r="F30" s="2">
        <v>248</v>
      </c>
      <c r="G30" s="32">
        <v>0</v>
      </c>
      <c r="H30" s="2">
        <v>0</v>
      </c>
      <c r="I30" s="32">
        <v>3</v>
      </c>
      <c r="J30" s="2">
        <v>44</v>
      </c>
      <c r="K30" s="32">
        <v>2</v>
      </c>
      <c r="L30" s="2">
        <v>46</v>
      </c>
      <c r="M30" s="32">
        <v>0</v>
      </c>
      <c r="N30" s="32">
        <v>0</v>
      </c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1" t="s">
        <v>107</v>
      </c>
    </row>
  </sheetData>
  <sheetProtection/>
  <mergeCells count="23">
    <mergeCell ref="N3:N4"/>
    <mergeCell ref="G3:H3"/>
    <mergeCell ref="I3:J3"/>
    <mergeCell ref="A13:A14"/>
    <mergeCell ref="A15:A16"/>
    <mergeCell ref="A27:A28"/>
    <mergeCell ref="A1:N1"/>
    <mergeCell ref="A17:A18"/>
    <mergeCell ref="B3:B4"/>
    <mergeCell ref="C3:D3"/>
    <mergeCell ref="E3:F3"/>
    <mergeCell ref="A7:A8"/>
    <mergeCell ref="M3:M4"/>
    <mergeCell ref="K3:L3"/>
    <mergeCell ref="A3:A4"/>
    <mergeCell ref="A5:A6"/>
    <mergeCell ref="A29:A30"/>
    <mergeCell ref="A25:A26"/>
    <mergeCell ref="A9:A10"/>
    <mergeCell ref="A19:A20"/>
    <mergeCell ref="A21:A22"/>
    <mergeCell ref="A23:A24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15" zoomScaleNormal="115" zoomScaleSheetLayoutView="115" zoomScalePageLayoutView="0" workbookViewId="0" topLeftCell="A1">
      <selection activeCell="C21" sqref="C21"/>
    </sheetView>
  </sheetViews>
  <sheetFormatPr defaultColWidth="9.00390625" defaultRowHeight="13.5"/>
  <cols>
    <col min="1" max="1" width="6.875" style="0" customWidth="1"/>
    <col min="2" max="2" width="1.00390625" style="0" customWidth="1"/>
    <col min="3" max="3" width="7.50390625" style="0" customWidth="1"/>
    <col min="4" max="4" width="9.375" style="0" customWidth="1"/>
    <col min="5" max="5" width="10.00390625" style="0" customWidth="1"/>
  </cols>
  <sheetData>
    <row r="1" spans="1:7" ht="13.5">
      <c r="A1" s="219" t="s">
        <v>198</v>
      </c>
      <c r="B1" s="219"/>
      <c r="C1" s="219"/>
      <c r="D1" s="219"/>
      <c r="E1" s="219"/>
      <c r="F1" s="219"/>
      <c r="G1" s="219"/>
    </row>
    <row r="2" spans="1:7" ht="13.5">
      <c r="A2" s="31"/>
      <c r="B2" s="31"/>
      <c r="C2" s="31"/>
      <c r="D2" s="31"/>
      <c r="E2" s="31"/>
      <c r="G2" s="31" t="s">
        <v>199</v>
      </c>
    </row>
    <row r="3" spans="1:7" ht="13.5">
      <c r="A3" s="167" t="s">
        <v>125</v>
      </c>
      <c r="B3" s="220"/>
      <c r="C3" s="221"/>
      <c r="D3" s="63" t="s">
        <v>186</v>
      </c>
      <c r="E3" s="62" t="s">
        <v>200</v>
      </c>
      <c r="F3" s="10" t="s">
        <v>201</v>
      </c>
      <c r="G3" s="10" t="s">
        <v>202</v>
      </c>
    </row>
    <row r="4" spans="1:7" ht="13.5" customHeight="1">
      <c r="A4" s="168" t="s">
        <v>129</v>
      </c>
      <c r="B4" s="217" t="s">
        <v>203</v>
      </c>
      <c r="C4" s="222"/>
      <c r="D4" s="64">
        <f>SUM(E4:G4)</f>
        <v>5150</v>
      </c>
      <c r="E4" s="65">
        <v>23</v>
      </c>
      <c r="F4" s="2">
        <v>495</v>
      </c>
      <c r="G4" s="2">
        <v>4632</v>
      </c>
    </row>
    <row r="5" spans="1:7" ht="13.5" customHeight="1">
      <c r="A5" s="169"/>
      <c r="B5" s="66"/>
      <c r="C5" s="67" t="s">
        <v>204</v>
      </c>
      <c r="D5" s="64">
        <f aca="true" t="shared" si="0" ref="D5:D17">SUM(E5:G5)</f>
        <v>502</v>
      </c>
      <c r="E5" s="65">
        <v>1</v>
      </c>
      <c r="F5" s="2">
        <v>36</v>
      </c>
      <c r="G5" s="2">
        <v>465</v>
      </c>
    </row>
    <row r="6" spans="1:7" ht="13.5">
      <c r="A6" s="168" t="s">
        <v>130</v>
      </c>
      <c r="B6" s="217" t="s">
        <v>203</v>
      </c>
      <c r="C6" s="222"/>
      <c r="D6" s="64">
        <f t="shared" si="0"/>
        <v>949</v>
      </c>
      <c r="E6" s="68">
        <v>9</v>
      </c>
      <c r="F6" s="2">
        <v>110</v>
      </c>
      <c r="G6" s="2">
        <v>830</v>
      </c>
    </row>
    <row r="7" spans="1:7" ht="13.5">
      <c r="A7" s="169"/>
      <c r="B7" s="69"/>
      <c r="C7" s="67" t="s">
        <v>204</v>
      </c>
      <c r="D7" s="64">
        <f t="shared" si="0"/>
        <v>91</v>
      </c>
      <c r="E7" s="65">
        <v>0</v>
      </c>
      <c r="F7" s="2">
        <v>8</v>
      </c>
      <c r="G7" s="2">
        <v>83</v>
      </c>
    </row>
    <row r="8" spans="1:7" ht="13.5">
      <c r="A8" s="168" t="s">
        <v>205</v>
      </c>
      <c r="B8" s="217" t="s">
        <v>203</v>
      </c>
      <c r="C8" s="222"/>
      <c r="D8" s="64">
        <f t="shared" si="0"/>
        <v>2</v>
      </c>
      <c r="E8" s="65">
        <v>0</v>
      </c>
      <c r="F8" s="2">
        <v>0</v>
      </c>
      <c r="G8" s="2">
        <v>2</v>
      </c>
    </row>
    <row r="9" spans="1:7" ht="13.5">
      <c r="A9" s="169"/>
      <c r="B9" s="69"/>
      <c r="C9" s="67" t="s">
        <v>204</v>
      </c>
      <c r="D9" s="64">
        <f t="shared" si="0"/>
        <v>1</v>
      </c>
      <c r="E9" s="65">
        <v>0</v>
      </c>
      <c r="F9" s="2">
        <v>0</v>
      </c>
      <c r="G9" s="2">
        <v>1</v>
      </c>
    </row>
    <row r="10" spans="1:7" ht="13.5">
      <c r="A10" s="168" t="s">
        <v>206</v>
      </c>
      <c r="B10" s="217" t="s">
        <v>203</v>
      </c>
      <c r="C10" s="218"/>
      <c r="D10" s="64">
        <f t="shared" si="0"/>
        <v>547</v>
      </c>
      <c r="E10" s="65">
        <v>11</v>
      </c>
      <c r="F10" s="2">
        <v>160</v>
      </c>
      <c r="G10" s="2">
        <v>376</v>
      </c>
    </row>
    <row r="11" spans="1:7" ht="13.5">
      <c r="A11" s="169"/>
      <c r="B11" s="69"/>
      <c r="C11" s="67" t="s">
        <v>204</v>
      </c>
      <c r="D11" s="64">
        <f t="shared" si="0"/>
        <v>69</v>
      </c>
      <c r="E11" s="65">
        <v>0</v>
      </c>
      <c r="F11" s="2">
        <v>18</v>
      </c>
      <c r="G11" s="2">
        <v>51</v>
      </c>
    </row>
    <row r="12" spans="1:7" ht="13.5">
      <c r="A12" s="168" t="s">
        <v>207</v>
      </c>
      <c r="B12" s="217" t="s">
        <v>203</v>
      </c>
      <c r="C12" s="218"/>
      <c r="D12" s="64">
        <f t="shared" si="0"/>
        <v>60</v>
      </c>
      <c r="E12" s="65">
        <v>0</v>
      </c>
      <c r="F12" s="2">
        <v>16</v>
      </c>
      <c r="G12" s="2">
        <v>44</v>
      </c>
    </row>
    <row r="13" spans="1:7" ht="13.5">
      <c r="A13" s="169"/>
      <c r="B13" s="70"/>
      <c r="C13" s="71" t="s">
        <v>204</v>
      </c>
      <c r="D13" s="64">
        <f t="shared" si="0"/>
        <v>10</v>
      </c>
      <c r="E13" s="65">
        <v>0</v>
      </c>
      <c r="F13" s="2">
        <v>2</v>
      </c>
      <c r="G13" s="2">
        <v>8</v>
      </c>
    </row>
    <row r="14" spans="1:7" ht="13.5">
      <c r="A14" s="168" t="s">
        <v>208</v>
      </c>
      <c r="B14" s="217" t="s">
        <v>203</v>
      </c>
      <c r="C14" s="218"/>
      <c r="D14" s="64">
        <f t="shared" si="0"/>
        <v>2</v>
      </c>
      <c r="E14" s="65">
        <v>0</v>
      </c>
      <c r="F14" s="2">
        <v>0</v>
      </c>
      <c r="G14" s="2">
        <v>2</v>
      </c>
    </row>
    <row r="15" spans="1:7" ht="13.5">
      <c r="A15" s="169"/>
      <c r="B15" s="70"/>
      <c r="C15" s="71" t="s">
        <v>204</v>
      </c>
      <c r="D15" s="64">
        <f t="shared" si="0"/>
        <v>0</v>
      </c>
      <c r="E15" s="72">
        <v>0</v>
      </c>
      <c r="F15" s="73">
        <v>0</v>
      </c>
      <c r="G15" s="73">
        <v>0</v>
      </c>
    </row>
    <row r="16" spans="1:7" ht="13.5">
      <c r="A16" s="168" t="s">
        <v>131</v>
      </c>
      <c r="B16" s="217" t="s">
        <v>203</v>
      </c>
      <c r="C16" s="218"/>
      <c r="D16" s="64">
        <f t="shared" si="0"/>
        <v>78</v>
      </c>
      <c r="E16" s="65">
        <v>0</v>
      </c>
      <c r="F16" s="2">
        <v>10</v>
      </c>
      <c r="G16" s="2">
        <v>68</v>
      </c>
    </row>
    <row r="17" spans="1:7" ht="14.25" thickBot="1">
      <c r="A17" s="223"/>
      <c r="B17" s="74"/>
      <c r="C17" s="75" t="s">
        <v>204</v>
      </c>
      <c r="D17" s="76">
        <f t="shared" si="0"/>
        <v>6</v>
      </c>
      <c r="E17" s="77">
        <v>0</v>
      </c>
      <c r="F17" s="78">
        <v>0</v>
      </c>
      <c r="G17" s="79">
        <v>6</v>
      </c>
    </row>
    <row r="18" spans="1:8" ht="14.25" thickTop="1">
      <c r="A18" s="224" t="s">
        <v>132</v>
      </c>
      <c r="B18" s="225" t="s">
        <v>203</v>
      </c>
      <c r="C18" s="226"/>
      <c r="D18" s="80">
        <f aca="true" t="shared" si="1" ref="D18:G19">SUM(D4,D6,D8,D10,D12,D14,D16)</f>
        <v>6788</v>
      </c>
      <c r="E18" s="81">
        <f t="shared" si="1"/>
        <v>43</v>
      </c>
      <c r="F18" s="82">
        <f t="shared" si="1"/>
        <v>791</v>
      </c>
      <c r="G18" s="83">
        <f t="shared" si="1"/>
        <v>5954</v>
      </c>
      <c r="H18" s="84"/>
    </row>
    <row r="19" spans="1:7" ht="13.5">
      <c r="A19" s="193"/>
      <c r="B19" s="85"/>
      <c r="C19" s="86" t="s">
        <v>204</v>
      </c>
      <c r="D19" s="27">
        <f t="shared" si="1"/>
        <v>679</v>
      </c>
      <c r="E19" s="30">
        <f t="shared" si="1"/>
        <v>1</v>
      </c>
      <c r="F19" s="3">
        <f t="shared" si="1"/>
        <v>64</v>
      </c>
      <c r="G19" s="87">
        <f t="shared" si="1"/>
        <v>614</v>
      </c>
    </row>
    <row r="20" spans="1:7" ht="13.5">
      <c r="A20" s="1"/>
      <c r="B20" s="1"/>
      <c r="C20" s="1"/>
      <c r="D20" s="1"/>
      <c r="E20" s="31"/>
      <c r="G20" s="88" t="s">
        <v>121</v>
      </c>
    </row>
    <row r="23" ht="13.5">
      <c r="F23" s="89"/>
    </row>
    <row r="24" spans="4:6" ht="13.5">
      <c r="D24" s="89"/>
      <c r="F24" s="89"/>
    </row>
    <row r="25" ht="13.5">
      <c r="F25" s="89"/>
    </row>
  </sheetData>
  <sheetProtection/>
  <mergeCells count="18">
    <mergeCell ref="A16:A17"/>
    <mergeCell ref="B16:C16"/>
    <mergeCell ref="A18:A19"/>
    <mergeCell ref="B18:C18"/>
    <mergeCell ref="A10:A11"/>
    <mergeCell ref="B10:C10"/>
    <mergeCell ref="A12:A13"/>
    <mergeCell ref="B12:C12"/>
    <mergeCell ref="A14:A15"/>
    <mergeCell ref="B14:C14"/>
    <mergeCell ref="A1:G1"/>
    <mergeCell ref="A3:C3"/>
    <mergeCell ref="A4:A5"/>
    <mergeCell ref="B4:C4"/>
    <mergeCell ref="A6:A7"/>
    <mergeCell ref="B6:C6"/>
    <mergeCell ref="A8:A9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Normal="85" zoomScaleSheetLayoutView="100" zoomScalePageLayoutView="0" workbookViewId="0" topLeftCell="A1">
      <selection activeCell="R9" sqref="R9"/>
    </sheetView>
  </sheetViews>
  <sheetFormatPr defaultColWidth="9.00390625" defaultRowHeight="13.5"/>
  <cols>
    <col min="1" max="1" width="3.625" style="0" customWidth="1"/>
    <col min="3" max="14" width="5.00390625" style="0" customWidth="1"/>
    <col min="15" max="15" width="6.125" style="0" customWidth="1"/>
    <col min="16" max="16" width="5.00390625" style="0" customWidth="1"/>
  </cols>
  <sheetData>
    <row r="1" spans="1:16" ht="18.75">
      <c r="A1" s="163" t="s">
        <v>112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1" t="s">
        <v>34</v>
      </c>
    </row>
    <row r="3" spans="1:16" ht="75" customHeight="1">
      <c r="A3" s="35" t="s">
        <v>117</v>
      </c>
      <c r="B3" s="4" t="s">
        <v>5</v>
      </c>
      <c r="C3" s="11" t="s">
        <v>20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1" t="s">
        <v>26</v>
      </c>
      <c r="J3" s="12" t="s">
        <v>128</v>
      </c>
      <c r="K3" s="11" t="s">
        <v>27</v>
      </c>
      <c r="L3" s="11" t="s">
        <v>28</v>
      </c>
      <c r="M3" s="12" t="s">
        <v>29</v>
      </c>
      <c r="N3" s="12" t="s">
        <v>31</v>
      </c>
      <c r="O3" s="12" t="s">
        <v>32</v>
      </c>
      <c r="P3" s="12" t="s">
        <v>30</v>
      </c>
    </row>
    <row r="4" spans="1:16" ht="13.5">
      <c r="A4" s="8" t="s">
        <v>122</v>
      </c>
      <c r="B4" s="37" t="s">
        <v>11</v>
      </c>
      <c r="C4" s="41">
        <v>4</v>
      </c>
      <c r="D4" s="41">
        <v>0</v>
      </c>
      <c r="E4" s="41">
        <v>1</v>
      </c>
      <c r="F4" s="41">
        <v>76</v>
      </c>
      <c r="G4" s="41">
        <v>1</v>
      </c>
      <c r="H4" s="41">
        <v>6</v>
      </c>
      <c r="I4" s="41">
        <v>81</v>
      </c>
      <c r="J4" s="41">
        <v>1</v>
      </c>
      <c r="K4" s="41">
        <v>5</v>
      </c>
      <c r="L4" s="41">
        <v>403</v>
      </c>
      <c r="M4" s="41">
        <v>110</v>
      </c>
      <c r="N4" s="42">
        <f aca="true" t="shared" si="0" ref="N4:N12">SUM(C4:M4)</f>
        <v>688</v>
      </c>
      <c r="O4" s="171">
        <f>SUM(N4:N6)</f>
        <v>1278</v>
      </c>
      <c r="P4" s="41">
        <v>42</v>
      </c>
    </row>
    <row r="5" spans="1:16" ht="13.5">
      <c r="A5" s="36">
        <v>19</v>
      </c>
      <c r="B5" s="38" t="s">
        <v>12</v>
      </c>
      <c r="C5" s="42">
        <v>6</v>
      </c>
      <c r="D5" s="42">
        <v>0</v>
      </c>
      <c r="E5" s="42">
        <v>2</v>
      </c>
      <c r="F5" s="42">
        <v>57</v>
      </c>
      <c r="G5" s="42">
        <v>7</v>
      </c>
      <c r="H5" s="42">
        <v>3</v>
      </c>
      <c r="I5" s="42">
        <v>69</v>
      </c>
      <c r="J5" s="42">
        <v>5</v>
      </c>
      <c r="K5" s="42">
        <v>8</v>
      </c>
      <c r="L5" s="42">
        <v>371</v>
      </c>
      <c r="M5" s="42">
        <v>32</v>
      </c>
      <c r="N5" s="42">
        <f t="shared" si="0"/>
        <v>560</v>
      </c>
      <c r="O5" s="172"/>
      <c r="P5" s="42">
        <v>32</v>
      </c>
    </row>
    <row r="6" spans="1:16" ht="13.5">
      <c r="A6" s="9" t="s">
        <v>123</v>
      </c>
      <c r="B6" s="38" t="s">
        <v>33</v>
      </c>
      <c r="C6" s="42">
        <v>1</v>
      </c>
      <c r="D6" s="42">
        <v>0</v>
      </c>
      <c r="E6" s="42">
        <v>0</v>
      </c>
      <c r="F6" s="42">
        <v>9</v>
      </c>
      <c r="G6" s="42">
        <v>0</v>
      </c>
      <c r="H6" s="42">
        <v>0</v>
      </c>
      <c r="I6" s="42">
        <v>2</v>
      </c>
      <c r="J6" s="42">
        <v>0</v>
      </c>
      <c r="K6" s="42">
        <v>1</v>
      </c>
      <c r="L6" s="42">
        <v>16</v>
      </c>
      <c r="M6" s="42">
        <v>1</v>
      </c>
      <c r="N6" s="42">
        <f t="shared" si="0"/>
        <v>30</v>
      </c>
      <c r="O6" s="173"/>
      <c r="P6" s="42">
        <v>7</v>
      </c>
    </row>
    <row r="7" spans="1:16" ht="13.5">
      <c r="A7" s="8" t="s">
        <v>122</v>
      </c>
      <c r="B7" s="37" t="s">
        <v>11</v>
      </c>
      <c r="C7" s="41">
        <v>5</v>
      </c>
      <c r="D7" s="41">
        <v>0</v>
      </c>
      <c r="E7" s="41">
        <v>0</v>
      </c>
      <c r="F7" s="41">
        <v>99</v>
      </c>
      <c r="G7" s="41">
        <v>2</v>
      </c>
      <c r="H7" s="41">
        <v>9</v>
      </c>
      <c r="I7" s="41">
        <v>95</v>
      </c>
      <c r="J7" s="41">
        <v>1</v>
      </c>
      <c r="K7" s="41">
        <v>11</v>
      </c>
      <c r="L7" s="41">
        <v>383</v>
      </c>
      <c r="M7" s="41">
        <v>84</v>
      </c>
      <c r="N7" s="42">
        <f t="shared" si="0"/>
        <v>689</v>
      </c>
      <c r="O7" s="170">
        <f>SUM(N7:N9)</f>
        <v>1267</v>
      </c>
      <c r="P7" s="41">
        <v>53</v>
      </c>
    </row>
    <row r="8" spans="1:16" ht="13.5">
      <c r="A8" s="36">
        <v>20</v>
      </c>
      <c r="B8" s="38" t="s">
        <v>12</v>
      </c>
      <c r="C8" s="42">
        <v>0</v>
      </c>
      <c r="D8" s="42">
        <v>0</v>
      </c>
      <c r="E8" s="42">
        <v>2</v>
      </c>
      <c r="F8" s="42">
        <v>62</v>
      </c>
      <c r="G8" s="42">
        <v>8</v>
      </c>
      <c r="H8" s="42">
        <v>7</v>
      </c>
      <c r="I8" s="42">
        <v>56</v>
      </c>
      <c r="J8" s="42">
        <v>6</v>
      </c>
      <c r="K8" s="42">
        <v>5</v>
      </c>
      <c r="L8" s="42">
        <v>380</v>
      </c>
      <c r="M8" s="42">
        <v>27</v>
      </c>
      <c r="N8" s="42">
        <f t="shared" si="0"/>
        <v>553</v>
      </c>
      <c r="O8" s="170"/>
      <c r="P8" s="42">
        <v>22</v>
      </c>
    </row>
    <row r="9" spans="1:16" ht="13.5">
      <c r="A9" s="9" t="s">
        <v>123</v>
      </c>
      <c r="B9" s="38" t="s">
        <v>33</v>
      </c>
      <c r="C9" s="42">
        <v>0</v>
      </c>
      <c r="D9" s="42">
        <v>0</v>
      </c>
      <c r="E9" s="42">
        <v>0</v>
      </c>
      <c r="F9" s="42">
        <v>15</v>
      </c>
      <c r="G9" s="42">
        <v>0</v>
      </c>
      <c r="H9" s="42">
        <v>0</v>
      </c>
      <c r="I9" s="42">
        <v>1</v>
      </c>
      <c r="J9" s="42">
        <v>0</v>
      </c>
      <c r="K9" s="42">
        <v>0</v>
      </c>
      <c r="L9" s="42">
        <v>8</v>
      </c>
      <c r="M9" s="42">
        <v>1</v>
      </c>
      <c r="N9" s="42">
        <f t="shared" si="0"/>
        <v>25</v>
      </c>
      <c r="O9" s="170"/>
      <c r="P9" s="42">
        <v>8</v>
      </c>
    </row>
    <row r="10" spans="1:16" ht="13.5">
      <c r="A10" s="8" t="s">
        <v>122</v>
      </c>
      <c r="B10" s="37" t="s">
        <v>11</v>
      </c>
      <c r="C10" s="41">
        <v>1</v>
      </c>
      <c r="D10" s="41">
        <v>0</v>
      </c>
      <c r="E10" s="41">
        <v>1</v>
      </c>
      <c r="F10" s="41">
        <v>105</v>
      </c>
      <c r="G10" s="41">
        <v>2</v>
      </c>
      <c r="H10" s="41">
        <v>7</v>
      </c>
      <c r="I10" s="41">
        <v>86</v>
      </c>
      <c r="J10" s="41">
        <v>2</v>
      </c>
      <c r="K10" s="41">
        <v>11</v>
      </c>
      <c r="L10" s="41">
        <v>345</v>
      </c>
      <c r="M10" s="41">
        <v>81</v>
      </c>
      <c r="N10" s="42">
        <f t="shared" si="0"/>
        <v>641</v>
      </c>
      <c r="O10" s="170">
        <f>SUM(N10:N12)</f>
        <v>1203</v>
      </c>
      <c r="P10" s="41">
        <v>43</v>
      </c>
    </row>
    <row r="11" spans="1:16" ht="13.5">
      <c r="A11" s="36">
        <v>21</v>
      </c>
      <c r="B11" s="38" t="s">
        <v>12</v>
      </c>
      <c r="C11" s="42">
        <v>1</v>
      </c>
      <c r="D11" s="42">
        <v>0</v>
      </c>
      <c r="E11" s="42">
        <v>0</v>
      </c>
      <c r="F11" s="42">
        <v>83</v>
      </c>
      <c r="G11" s="42">
        <v>4</v>
      </c>
      <c r="H11" s="42">
        <v>3</v>
      </c>
      <c r="I11" s="42">
        <v>72</v>
      </c>
      <c r="J11" s="42">
        <v>3</v>
      </c>
      <c r="K11" s="42">
        <v>7</v>
      </c>
      <c r="L11" s="42">
        <v>316</v>
      </c>
      <c r="M11" s="42">
        <v>50</v>
      </c>
      <c r="N11" s="42">
        <f t="shared" si="0"/>
        <v>539</v>
      </c>
      <c r="O11" s="170"/>
      <c r="P11" s="42">
        <v>28</v>
      </c>
    </row>
    <row r="12" spans="1:16" ht="13.5">
      <c r="A12" s="9" t="s">
        <v>123</v>
      </c>
      <c r="B12" s="38" t="s">
        <v>33</v>
      </c>
      <c r="C12" s="42">
        <v>1</v>
      </c>
      <c r="D12" s="42">
        <v>0</v>
      </c>
      <c r="E12" s="42">
        <v>0</v>
      </c>
      <c r="F12" s="42">
        <v>16</v>
      </c>
      <c r="G12" s="42">
        <v>1</v>
      </c>
      <c r="H12" s="42">
        <v>0</v>
      </c>
      <c r="I12" s="42">
        <v>1</v>
      </c>
      <c r="J12" s="42">
        <v>0</v>
      </c>
      <c r="K12" s="42">
        <v>0</v>
      </c>
      <c r="L12" s="42">
        <v>4</v>
      </c>
      <c r="M12" s="42">
        <v>0</v>
      </c>
      <c r="N12" s="42">
        <f t="shared" si="0"/>
        <v>23</v>
      </c>
      <c r="O12" s="170"/>
      <c r="P12" s="42">
        <v>8</v>
      </c>
    </row>
    <row r="13" spans="1:16" ht="13.5">
      <c r="A13" s="8" t="s">
        <v>122</v>
      </c>
      <c r="B13" s="37" t="s">
        <v>11</v>
      </c>
      <c r="C13" s="41">
        <v>7</v>
      </c>
      <c r="D13" s="41">
        <v>0</v>
      </c>
      <c r="E13" s="41">
        <v>2</v>
      </c>
      <c r="F13" s="41">
        <v>70</v>
      </c>
      <c r="G13" s="41">
        <v>4</v>
      </c>
      <c r="H13" s="41">
        <v>14</v>
      </c>
      <c r="I13" s="41">
        <v>92</v>
      </c>
      <c r="J13" s="41">
        <v>3</v>
      </c>
      <c r="K13" s="41">
        <v>10</v>
      </c>
      <c r="L13" s="41">
        <v>449</v>
      </c>
      <c r="M13" s="41">
        <v>72</v>
      </c>
      <c r="N13" s="42">
        <f aca="true" t="shared" si="1" ref="N13:N18">SUM(C13:M13)</f>
        <v>723</v>
      </c>
      <c r="O13" s="170">
        <f>SUM(N13:N15)</f>
        <v>1426</v>
      </c>
      <c r="P13" s="41">
        <v>49</v>
      </c>
    </row>
    <row r="14" spans="1:16" ht="13.5">
      <c r="A14" s="36">
        <v>22</v>
      </c>
      <c r="B14" s="38" t="s">
        <v>12</v>
      </c>
      <c r="C14" s="42">
        <v>4</v>
      </c>
      <c r="D14" s="42">
        <v>0</v>
      </c>
      <c r="E14" s="42">
        <v>0</v>
      </c>
      <c r="F14" s="42">
        <v>86</v>
      </c>
      <c r="G14" s="42">
        <v>5</v>
      </c>
      <c r="H14" s="42">
        <v>3</v>
      </c>
      <c r="I14" s="42">
        <v>80</v>
      </c>
      <c r="J14" s="42">
        <v>5</v>
      </c>
      <c r="K14" s="42">
        <v>8</v>
      </c>
      <c r="L14" s="42">
        <v>431</v>
      </c>
      <c r="M14" s="42">
        <v>52</v>
      </c>
      <c r="N14" s="42">
        <f t="shared" si="1"/>
        <v>674</v>
      </c>
      <c r="O14" s="170"/>
      <c r="P14" s="42">
        <v>36</v>
      </c>
    </row>
    <row r="15" spans="1:16" ht="13.5">
      <c r="A15" s="9" t="s">
        <v>123</v>
      </c>
      <c r="B15" s="38" t="s">
        <v>33</v>
      </c>
      <c r="C15" s="42">
        <v>0</v>
      </c>
      <c r="D15" s="42">
        <v>0</v>
      </c>
      <c r="E15" s="42">
        <v>0</v>
      </c>
      <c r="F15" s="42">
        <v>13</v>
      </c>
      <c r="G15" s="42">
        <v>0</v>
      </c>
      <c r="H15" s="42">
        <v>0</v>
      </c>
      <c r="I15" s="42">
        <v>1</v>
      </c>
      <c r="J15" s="42">
        <v>0</v>
      </c>
      <c r="K15" s="42">
        <v>0</v>
      </c>
      <c r="L15" s="42">
        <v>14</v>
      </c>
      <c r="M15" s="42">
        <v>1</v>
      </c>
      <c r="N15" s="42">
        <f t="shared" si="1"/>
        <v>29</v>
      </c>
      <c r="O15" s="170"/>
      <c r="P15" s="42">
        <v>6</v>
      </c>
    </row>
    <row r="16" spans="1:16" ht="13.5">
      <c r="A16" s="8" t="s">
        <v>122</v>
      </c>
      <c r="B16" s="37" t="s">
        <v>11</v>
      </c>
      <c r="C16" s="41">
        <v>2</v>
      </c>
      <c r="D16" s="41">
        <v>1</v>
      </c>
      <c r="E16" s="41">
        <v>0</v>
      </c>
      <c r="F16" s="41">
        <v>82</v>
      </c>
      <c r="G16" s="41">
        <v>3</v>
      </c>
      <c r="H16" s="41">
        <v>6</v>
      </c>
      <c r="I16" s="41">
        <v>76</v>
      </c>
      <c r="J16" s="41">
        <v>6</v>
      </c>
      <c r="K16" s="41">
        <v>6</v>
      </c>
      <c r="L16" s="41">
        <v>444</v>
      </c>
      <c r="M16" s="41">
        <v>104</v>
      </c>
      <c r="N16" s="42">
        <f t="shared" si="1"/>
        <v>730</v>
      </c>
      <c r="O16" s="170">
        <f>SUM(N16:N18)</f>
        <v>1453</v>
      </c>
      <c r="P16" s="41">
        <v>42</v>
      </c>
    </row>
    <row r="17" spans="1:16" ht="13.5">
      <c r="A17" s="36">
        <v>23</v>
      </c>
      <c r="B17" s="38" t="s">
        <v>12</v>
      </c>
      <c r="C17" s="42">
        <v>4</v>
      </c>
      <c r="D17" s="42">
        <v>1</v>
      </c>
      <c r="E17" s="42">
        <v>0</v>
      </c>
      <c r="F17" s="42">
        <v>78</v>
      </c>
      <c r="G17" s="42">
        <v>7</v>
      </c>
      <c r="H17" s="42">
        <v>10</v>
      </c>
      <c r="I17" s="42">
        <v>82</v>
      </c>
      <c r="J17" s="42">
        <v>3</v>
      </c>
      <c r="K17" s="42">
        <v>14</v>
      </c>
      <c r="L17" s="42">
        <v>442</v>
      </c>
      <c r="M17" s="42">
        <v>49</v>
      </c>
      <c r="N17" s="42">
        <f t="shared" si="1"/>
        <v>690</v>
      </c>
      <c r="O17" s="170"/>
      <c r="P17" s="42">
        <v>34</v>
      </c>
    </row>
    <row r="18" spans="1:16" ht="13.5">
      <c r="A18" s="9" t="s">
        <v>123</v>
      </c>
      <c r="B18" s="38" t="s">
        <v>33</v>
      </c>
      <c r="C18" s="42">
        <v>1</v>
      </c>
      <c r="D18" s="42">
        <v>0</v>
      </c>
      <c r="E18" s="42">
        <v>0</v>
      </c>
      <c r="F18" s="42">
        <v>10</v>
      </c>
      <c r="G18" s="42">
        <v>0</v>
      </c>
      <c r="H18" s="42">
        <v>0</v>
      </c>
      <c r="I18" s="42">
        <v>2</v>
      </c>
      <c r="J18" s="42">
        <v>0</v>
      </c>
      <c r="K18" s="42">
        <v>0</v>
      </c>
      <c r="L18" s="42">
        <v>20</v>
      </c>
      <c r="M18" s="42">
        <v>0</v>
      </c>
      <c r="N18" s="42">
        <f t="shared" si="1"/>
        <v>33</v>
      </c>
      <c r="O18" s="170"/>
      <c r="P18" s="42">
        <v>10</v>
      </c>
    </row>
    <row r="19" ht="13.5">
      <c r="P19" s="31" t="s">
        <v>107</v>
      </c>
    </row>
  </sheetData>
  <sheetProtection/>
  <mergeCells count="6">
    <mergeCell ref="O16:O18"/>
    <mergeCell ref="A1:P1"/>
    <mergeCell ref="O7:O9"/>
    <mergeCell ref="O10:O12"/>
    <mergeCell ref="O13:O15"/>
    <mergeCell ref="O4:O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Normal="75" zoomScaleSheetLayoutView="100" zoomScalePageLayoutView="0" workbookViewId="0" topLeftCell="A1">
      <selection activeCell="P22" sqref="P22"/>
    </sheetView>
  </sheetViews>
  <sheetFormatPr defaultColWidth="9.00390625" defaultRowHeight="13.5"/>
  <cols>
    <col min="1" max="1" width="5.625" style="0" customWidth="1"/>
    <col min="3" max="5" width="5.00390625" style="0" customWidth="1"/>
    <col min="6" max="6" width="5.625" style="0" customWidth="1"/>
    <col min="7" max="8" width="5.00390625" style="0" customWidth="1"/>
    <col min="9" max="9" width="5.625" style="0" customWidth="1"/>
    <col min="10" max="11" width="5.00390625" style="0" customWidth="1"/>
    <col min="12" max="13" width="5.625" style="0" customWidth="1"/>
    <col min="14" max="14" width="7.50390625" style="0" customWidth="1"/>
    <col min="15" max="15" width="5.00390625" style="0" customWidth="1"/>
  </cols>
  <sheetData>
    <row r="1" spans="1:15" ht="18.75">
      <c r="A1" s="163" t="s">
        <v>113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1" t="s">
        <v>144</v>
      </c>
    </row>
    <row r="3" spans="1:15" ht="57.75" customHeight="1">
      <c r="A3" s="4" t="s">
        <v>36</v>
      </c>
      <c r="B3" s="4" t="s">
        <v>37</v>
      </c>
      <c r="C3" s="11" t="s">
        <v>20</v>
      </c>
      <c r="D3" s="11" t="s">
        <v>21</v>
      </c>
      <c r="E3" s="11" t="s">
        <v>22</v>
      </c>
      <c r="F3" s="11" t="s">
        <v>108</v>
      </c>
      <c r="G3" s="11" t="s">
        <v>24</v>
      </c>
      <c r="H3" s="11" t="s">
        <v>25</v>
      </c>
      <c r="I3" s="11" t="s">
        <v>26</v>
      </c>
      <c r="J3" s="11" t="s">
        <v>109</v>
      </c>
      <c r="K3" s="11" t="s">
        <v>27</v>
      </c>
      <c r="L3" s="11" t="s">
        <v>28</v>
      </c>
      <c r="M3" s="26" t="s">
        <v>86</v>
      </c>
      <c r="N3" s="28" t="s">
        <v>32</v>
      </c>
      <c r="O3" s="11" t="s">
        <v>41</v>
      </c>
    </row>
    <row r="4" spans="1:15" ht="15" customHeight="1">
      <c r="A4" s="168" t="s">
        <v>42</v>
      </c>
      <c r="B4" s="24" t="s">
        <v>39</v>
      </c>
      <c r="C4" s="14">
        <v>1</v>
      </c>
      <c r="D4" s="14"/>
      <c r="E4" s="14"/>
      <c r="F4" s="14">
        <v>6</v>
      </c>
      <c r="G4" s="14">
        <v>1</v>
      </c>
      <c r="H4" s="14"/>
      <c r="I4" s="14">
        <v>15</v>
      </c>
      <c r="J4" s="14">
        <v>1</v>
      </c>
      <c r="K4" s="14">
        <v>1</v>
      </c>
      <c r="L4" s="14">
        <v>87</v>
      </c>
      <c r="M4" s="21">
        <v>8</v>
      </c>
      <c r="N4" s="29">
        <f>SUM(C4:M4)</f>
        <v>120</v>
      </c>
      <c r="O4" s="176">
        <v>3</v>
      </c>
    </row>
    <row r="5" spans="1:15" ht="15" customHeight="1">
      <c r="A5" s="174"/>
      <c r="B5" s="24" t="s">
        <v>40</v>
      </c>
      <c r="C5" s="14"/>
      <c r="D5" s="14"/>
      <c r="E5" s="14"/>
      <c r="F5" s="14">
        <v>6</v>
      </c>
      <c r="G5" s="14">
        <v>1</v>
      </c>
      <c r="H5" s="14"/>
      <c r="I5" s="14">
        <v>14</v>
      </c>
      <c r="J5" s="14"/>
      <c r="K5" s="14"/>
      <c r="L5" s="14">
        <v>85</v>
      </c>
      <c r="M5" s="21">
        <v>8</v>
      </c>
      <c r="N5" s="29">
        <f aca="true" t="shared" si="0" ref="N5:N39">SUM(C5:M5)</f>
        <v>114</v>
      </c>
      <c r="O5" s="177"/>
    </row>
    <row r="6" spans="1:15" ht="15" customHeight="1">
      <c r="A6" s="175"/>
      <c r="B6" s="24" t="s">
        <v>33</v>
      </c>
      <c r="C6" s="14">
        <v>1</v>
      </c>
      <c r="D6" s="14"/>
      <c r="E6" s="14"/>
      <c r="F6" s="14">
        <v>1</v>
      </c>
      <c r="G6" s="14"/>
      <c r="H6" s="14"/>
      <c r="I6" s="14"/>
      <c r="J6" s="14"/>
      <c r="K6" s="14"/>
      <c r="L6" s="14">
        <v>3</v>
      </c>
      <c r="M6" s="21"/>
      <c r="N6" s="29">
        <f t="shared" si="0"/>
        <v>5</v>
      </c>
      <c r="O6" s="178"/>
    </row>
    <row r="7" spans="1:15" ht="15" customHeight="1">
      <c r="A7" s="168" t="s">
        <v>43</v>
      </c>
      <c r="B7" s="24" t="s">
        <v>39</v>
      </c>
      <c r="C7" s="14"/>
      <c r="D7" s="14"/>
      <c r="E7" s="14"/>
      <c r="F7" s="14">
        <v>8</v>
      </c>
      <c r="G7" s="14"/>
      <c r="H7" s="14">
        <v>2</v>
      </c>
      <c r="I7" s="14">
        <v>15</v>
      </c>
      <c r="J7" s="14"/>
      <c r="K7" s="14">
        <v>2</v>
      </c>
      <c r="L7" s="14">
        <v>66</v>
      </c>
      <c r="M7" s="21">
        <v>11</v>
      </c>
      <c r="N7" s="29">
        <f t="shared" si="0"/>
        <v>104</v>
      </c>
      <c r="O7" s="176">
        <v>8</v>
      </c>
    </row>
    <row r="8" spans="1:15" ht="15" customHeight="1">
      <c r="A8" s="174"/>
      <c r="B8" s="24" t="s">
        <v>40</v>
      </c>
      <c r="C8" s="14"/>
      <c r="D8" s="14"/>
      <c r="E8" s="14"/>
      <c r="F8" s="14">
        <v>10</v>
      </c>
      <c r="G8" s="14"/>
      <c r="H8" s="14">
        <v>2</v>
      </c>
      <c r="I8" s="14">
        <v>15</v>
      </c>
      <c r="J8" s="14"/>
      <c r="K8" s="14">
        <v>1</v>
      </c>
      <c r="L8" s="14">
        <v>59</v>
      </c>
      <c r="M8" s="21">
        <v>10</v>
      </c>
      <c r="N8" s="29">
        <f t="shared" si="0"/>
        <v>97</v>
      </c>
      <c r="O8" s="177"/>
    </row>
    <row r="9" spans="1:15" ht="15" customHeight="1">
      <c r="A9" s="175"/>
      <c r="B9" s="24" t="s">
        <v>33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21"/>
      <c r="N9" s="29">
        <f t="shared" si="0"/>
        <v>0</v>
      </c>
      <c r="O9" s="178"/>
    </row>
    <row r="10" spans="1:15" ht="15" customHeight="1">
      <c r="A10" s="168" t="s">
        <v>44</v>
      </c>
      <c r="B10" s="24" t="s">
        <v>39</v>
      </c>
      <c r="C10" s="14">
        <v>2</v>
      </c>
      <c r="D10" s="14"/>
      <c r="E10" s="14"/>
      <c r="F10" s="14">
        <v>17</v>
      </c>
      <c r="G10" s="14">
        <v>1</v>
      </c>
      <c r="H10" s="14">
        <v>1</v>
      </c>
      <c r="I10" s="14">
        <v>15</v>
      </c>
      <c r="J10" s="14">
        <v>1</v>
      </c>
      <c r="K10" s="14">
        <v>2</v>
      </c>
      <c r="L10" s="14">
        <v>88</v>
      </c>
      <c r="M10" s="21">
        <v>14</v>
      </c>
      <c r="N10" s="29">
        <f t="shared" si="0"/>
        <v>141</v>
      </c>
      <c r="O10" s="176">
        <v>2</v>
      </c>
    </row>
    <row r="11" spans="1:15" ht="15" customHeight="1">
      <c r="A11" s="174"/>
      <c r="B11" s="24" t="s">
        <v>40</v>
      </c>
      <c r="C11" s="14"/>
      <c r="D11" s="14"/>
      <c r="E11" s="14"/>
      <c r="F11" s="14">
        <v>20</v>
      </c>
      <c r="G11" s="14">
        <v>1</v>
      </c>
      <c r="H11" s="14">
        <v>1</v>
      </c>
      <c r="I11" s="14">
        <v>15</v>
      </c>
      <c r="J11" s="14">
        <v>1</v>
      </c>
      <c r="K11" s="14">
        <v>1</v>
      </c>
      <c r="L11" s="14">
        <v>84</v>
      </c>
      <c r="M11" s="21">
        <v>13</v>
      </c>
      <c r="N11" s="29">
        <f t="shared" si="0"/>
        <v>136</v>
      </c>
      <c r="O11" s="177"/>
    </row>
    <row r="12" spans="1:15" ht="15" customHeight="1">
      <c r="A12" s="175"/>
      <c r="B12" s="24" t="s">
        <v>33</v>
      </c>
      <c r="C12" s="14"/>
      <c r="D12" s="14"/>
      <c r="E12" s="14"/>
      <c r="F12" s="14">
        <v>2</v>
      </c>
      <c r="G12" s="14"/>
      <c r="H12" s="14"/>
      <c r="I12" s="14"/>
      <c r="J12" s="14"/>
      <c r="K12" s="14"/>
      <c r="L12" s="14">
        <v>4</v>
      </c>
      <c r="M12" s="21"/>
      <c r="N12" s="29">
        <f t="shared" si="0"/>
        <v>6</v>
      </c>
      <c r="O12" s="178"/>
    </row>
    <row r="13" spans="1:15" ht="15" customHeight="1">
      <c r="A13" s="168" t="s">
        <v>45</v>
      </c>
      <c r="B13" s="24" t="s">
        <v>39</v>
      </c>
      <c r="C13" s="14">
        <v>1</v>
      </c>
      <c r="D13" s="14"/>
      <c r="E13" s="14"/>
      <c r="F13" s="14">
        <v>17</v>
      </c>
      <c r="G13" s="14"/>
      <c r="H13" s="14">
        <v>1</v>
      </c>
      <c r="I13" s="14">
        <v>13</v>
      </c>
      <c r="J13" s="14">
        <v>1</v>
      </c>
      <c r="K13" s="14"/>
      <c r="L13" s="14">
        <v>72</v>
      </c>
      <c r="M13" s="21">
        <v>16</v>
      </c>
      <c r="N13" s="29">
        <f t="shared" si="0"/>
        <v>121</v>
      </c>
      <c r="O13" s="176">
        <v>10</v>
      </c>
    </row>
    <row r="14" spans="1:15" ht="15" customHeight="1">
      <c r="A14" s="174"/>
      <c r="B14" s="24" t="s">
        <v>40</v>
      </c>
      <c r="C14" s="14"/>
      <c r="D14" s="14"/>
      <c r="E14" s="14"/>
      <c r="F14" s="14">
        <v>20</v>
      </c>
      <c r="G14" s="14"/>
      <c r="H14" s="14">
        <v>1</v>
      </c>
      <c r="I14" s="14">
        <v>13</v>
      </c>
      <c r="J14" s="14">
        <v>1</v>
      </c>
      <c r="K14" s="14"/>
      <c r="L14" s="14">
        <v>69</v>
      </c>
      <c r="M14" s="21">
        <v>15</v>
      </c>
      <c r="N14" s="29">
        <f t="shared" si="0"/>
        <v>119</v>
      </c>
      <c r="O14" s="177"/>
    </row>
    <row r="15" spans="1:15" ht="15" customHeight="1">
      <c r="A15" s="175"/>
      <c r="B15" s="24" t="s">
        <v>33</v>
      </c>
      <c r="C15" s="14"/>
      <c r="D15" s="14"/>
      <c r="E15" s="14"/>
      <c r="F15" s="14">
        <v>1</v>
      </c>
      <c r="G15" s="14"/>
      <c r="H15" s="14"/>
      <c r="I15" s="14"/>
      <c r="J15" s="14"/>
      <c r="K15" s="14"/>
      <c r="L15" s="14"/>
      <c r="M15" s="21"/>
      <c r="N15" s="29">
        <f t="shared" si="0"/>
        <v>1</v>
      </c>
      <c r="O15" s="178"/>
    </row>
    <row r="16" spans="1:15" ht="15" customHeight="1">
      <c r="A16" s="168" t="s">
        <v>46</v>
      </c>
      <c r="B16" s="24" t="s">
        <v>39</v>
      </c>
      <c r="C16" s="14"/>
      <c r="D16" s="14"/>
      <c r="E16" s="14"/>
      <c r="F16" s="14">
        <v>7</v>
      </c>
      <c r="G16" s="14"/>
      <c r="H16" s="14">
        <v>2</v>
      </c>
      <c r="I16" s="14">
        <v>6</v>
      </c>
      <c r="J16" s="14">
        <v>1</v>
      </c>
      <c r="K16" s="14"/>
      <c r="L16" s="14">
        <v>69</v>
      </c>
      <c r="M16" s="21">
        <v>12</v>
      </c>
      <c r="N16" s="29">
        <f t="shared" si="0"/>
        <v>97</v>
      </c>
      <c r="O16" s="176">
        <v>2</v>
      </c>
    </row>
    <row r="17" spans="1:15" ht="15" customHeight="1">
      <c r="A17" s="174"/>
      <c r="B17" s="24" t="s">
        <v>40</v>
      </c>
      <c r="C17" s="14"/>
      <c r="D17" s="14"/>
      <c r="E17" s="14"/>
      <c r="F17" s="14">
        <v>7</v>
      </c>
      <c r="G17" s="14"/>
      <c r="H17" s="14">
        <v>2</v>
      </c>
      <c r="I17" s="14">
        <v>5</v>
      </c>
      <c r="J17" s="14">
        <v>1</v>
      </c>
      <c r="K17" s="14"/>
      <c r="L17" s="14">
        <v>67</v>
      </c>
      <c r="M17" s="21">
        <v>12</v>
      </c>
      <c r="N17" s="29">
        <f t="shared" si="0"/>
        <v>94</v>
      </c>
      <c r="O17" s="177"/>
    </row>
    <row r="18" spans="1:15" ht="15" customHeight="1">
      <c r="A18" s="175"/>
      <c r="B18" s="24" t="s">
        <v>33</v>
      </c>
      <c r="C18" s="14"/>
      <c r="D18" s="14"/>
      <c r="E18" s="14"/>
      <c r="F18" s="14"/>
      <c r="G18" s="14"/>
      <c r="H18" s="14"/>
      <c r="I18" s="14"/>
      <c r="J18" s="14"/>
      <c r="K18" s="14"/>
      <c r="L18" s="14">
        <v>1</v>
      </c>
      <c r="M18" s="21"/>
      <c r="N18" s="29">
        <f t="shared" si="0"/>
        <v>1</v>
      </c>
      <c r="O18" s="178"/>
    </row>
    <row r="19" spans="1:15" ht="15" customHeight="1">
      <c r="A19" s="168" t="s">
        <v>47</v>
      </c>
      <c r="B19" s="24" t="s">
        <v>39</v>
      </c>
      <c r="C19" s="14">
        <v>1</v>
      </c>
      <c r="D19" s="14"/>
      <c r="E19" s="14"/>
      <c r="F19" s="14">
        <v>16</v>
      </c>
      <c r="G19" s="14">
        <v>1</v>
      </c>
      <c r="H19" s="14">
        <v>1</v>
      </c>
      <c r="I19" s="14">
        <v>12</v>
      </c>
      <c r="J19" s="14"/>
      <c r="K19" s="14">
        <v>3</v>
      </c>
      <c r="L19" s="14">
        <v>68</v>
      </c>
      <c r="M19" s="21">
        <v>13</v>
      </c>
      <c r="N19" s="29">
        <f t="shared" si="0"/>
        <v>115</v>
      </c>
      <c r="O19" s="176">
        <v>9</v>
      </c>
    </row>
    <row r="20" spans="1:15" ht="15" customHeight="1">
      <c r="A20" s="174"/>
      <c r="B20" s="24" t="s">
        <v>40</v>
      </c>
      <c r="C20" s="14"/>
      <c r="D20" s="14"/>
      <c r="E20" s="14"/>
      <c r="F20" s="14">
        <v>19</v>
      </c>
      <c r="G20" s="14">
        <v>1</v>
      </c>
      <c r="H20" s="14">
        <v>1</v>
      </c>
      <c r="I20" s="14">
        <v>13</v>
      </c>
      <c r="J20" s="14"/>
      <c r="K20" s="14">
        <v>2</v>
      </c>
      <c r="L20" s="14">
        <v>67</v>
      </c>
      <c r="M20" s="21">
        <v>12</v>
      </c>
      <c r="N20" s="29">
        <f t="shared" si="0"/>
        <v>115</v>
      </c>
      <c r="O20" s="177"/>
    </row>
    <row r="21" spans="1:15" ht="15" customHeight="1">
      <c r="A21" s="175"/>
      <c r="B21" s="24" t="s">
        <v>33</v>
      </c>
      <c r="C21" s="14"/>
      <c r="D21" s="14"/>
      <c r="E21" s="14"/>
      <c r="F21" s="14"/>
      <c r="G21" s="14"/>
      <c r="H21" s="14"/>
      <c r="I21" s="14"/>
      <c r="J21" s="14"/>
      <c r="K21" s="14"/>
      <c r="L21" s="14">
        <v>1</v>
      </c>
      <c r="M21" s="21"/>
      <c r="N21" s="29">
        <f t="shared" si="0"/>
        <v>1</v>
      </c>
      <c r="O21" s="178"/>
    </row>
    <row r="22" spans="1:15" ht="15" customHeight="1">
      <c r="A22" s="168" t="s">
        <v>48</v>
      </c>
      <c r="B22" s="24" t="s">
        <v>39</v>
      </c>
      <c r="C22" s="14"/>
      <c r="D22" s="14"/>
      <c r="E22" s="14"/>
      <c r="F22" s="14">
        <v>18</v>
      </c>
      <c r="G22" s="14"/>
      <c r="H22" s="14">
        <v>2</v>
      </c>
      <c r="I22" s="14">
        <v>11</v>
      </c>
      <c r="J22" s="14"/>
      <c r="K22" s="14">
        <v>1</v>
      </c>
      <c r="L22" s="14">
        <v>73</v>
      </c>
      <c r="M22" s="21">
        <v>11</v>
      </c>
      <c r="N22" s="29">
        <f t="shared" si="0"/>
        <v>116</v>
      </c>
      <c r="O22" s="176">
        <v>8</v>
      </c>
    </row>
    <row r="23" spans="1:15" ht="15" customHeight="1">
      <c r="A23" s="174"/>
      <c r="B23" s="24" t="s">
        <v>40</v>
      </c>
      <c r="C23" s="14"/>
      <c r="D23" s="14"/>
      <c r="E23" s="14"/>
      <c r="F23" s="14">
        <v>18</v>
      </c>
      <c r="G23" s="14"/>
      <c r="H23" s="14">
        <v>2</v>
      </c>
      <c r="I23" s="14">
        <v>11</v>
      </c>
      <c r="J23" s="14"/>
      <c r="K23" s="14"/>
      <c r="L23" s="14">
        <v>68</v>
      </c>
      <c r="M23" s="21">
        <v>9</v>
      </c>
      <c r="N23" s="29">
        <f t="shared" si="0"/>
        <v>108</v>
      </c>
      <c r="O23" s="177"/>
    </row>
    <row r="24" spans="1:15" ht="15" customHeight="1">
      <c r="A24" s="175"/>
      <c r="B24" s="24" t="s">
        <v>33</v>
      </c>
      <c r="C24" s="14"/>
      <c r="D24" s="14"/>
      <c r="E24" s="14"/>
      <c r="F24" s="14"/>
      <c r="G24" s="14"/>
      <c r="H24" s="14"/>
      <c r="I24" s="14"/>
      <c r="J24" s="14"/>
      <c r="K24" s="14"/>
      <c r="L24" s="14">
        <v>4</v>
      </c>
      <c r="M24" s="21"/>
      <c r="N24" s="29">
        <f t="shared" si="0"/>
        <v>4</v>
      </c>
      <c r="O24" s="178"/>
    </row>
    <row r="25" spans="1:15" ht="15" customHeight="1">
      <c r="A25" s="168" t="s">
        <v>49</v>
      </c>
      <c r="B25" s="24" t="s">
        <v>39</v>
      </c>
      <c r="C25" s="14"/>
      <c r="D25" s="14">
        <v>2</v>
      </c>
      <c r="E25" s="14"/>
      <c r="F25" s="14">
        <v>11</v>
      </c>
      <c r="G25" s="14">
        <v>2</v>
      </c>
      <c r="H25" s="14">
        <v>1</v>
      </c>
      <c r="I25" s="14">
        <v>18</v>
      </c>
      <c r="J25" s="14">
        <v>3</v>
      </c>
      <c r="K25" s="14">
        <v>4</v>
      </c>
      <c r="L25" s="14">
        <v>100</v>
      </c>
      <c r="M25" s="21">
        <v>15</v>
      </c>
      <c r="N25" s="29">
        <f t="shared" si="0"/>
        <v>156</v>
      </c>
      <c r="O25" s="176">
        <v>6</v>
      </c>
    </row>
    <row r="26" spans="1:15" ht="15" customHeight="1">
      <c r="A26" s="174"/>
      <c r="B26" s="24" t="s">
        <v>40</v>
      </c>
      <c r="C26" s="14"/>
      <c r="D26" s="14">
        <v>2</v>
      </c>
      <c r="E26" s="14"/>
      <c r="F26" s="14">
        <v>8</v>
      </c>
      <c r="G26" s="14">
        <v>2</v>
      </c>
      <c r="H26" s="14">
        <v>1</v>
      </c>
      <c r="I26" s="14">
        <v>17</v>
      </c>
      <c r="J26" s="14">
        <v>3</v>
      </c>
      <c r="K26" s="14">
        <v>1</v>
      </c>
      <c r="L26" s="14">
        <v>94</v>
      </c>
      <c r="M26" s="21">
        <v>15</v>
      </c>
      <c r="N26" s="29">
        <f t="shared" si="0"/>
        <v>143</v>
      </c>
      <c r="O26" s="177"/>
    </row>
    <row r="27" spans="1:15" ht="15" customHeight="1">
      <c r="A27" s="175"/>
      <c r="B27" s="24" t="s">
        <v>33</v>
      </c>
      <c r="C27" s="14"/>
      <c r="D27" s="14"/>
      <c r="E27" s="14"/>
      <c r="F27" s="14">
        <v>2</v>
      </c>
      <c r="G27" s="14"/>
      <c r="H27" s="14"/>
      <c r="I27" s="14"/>
      <c r="J27" s="14"/>
      <c r="K27" s="14"/>
      <c r="L27" s="14">
        <v>4</v>
      </c>
      <c r="M27" s="21"/>
      <c r="N27" s="29">
        <f t="shared" si="0"/>
        <v>6</v>
      </c>
      <c r="O27" s="178"/>
    </row>
    <row r="28" spans="1:15" ht="15" customHeight="1">
      <c r="A28" s="168" t="s">
        <v>50</v>
      </c>
      <c r="B28" s="24" t="s">
        <v>39</v>
      </c>
      <c r="C28" s="14">
        <v>1</v>
      </c>
      <c r="D28" s="14"/>
      <c r="E28" s="14"/>
      <c r="F28" s="14">
        <v>16</v>
      </c>
      <c r="G28" s="14">
        <v>3</v>
      </c>
      <c r="H28" s="14">
        <v>2</v>
      </c>
      <c r="I28" s="14">
        <v>14</v>
      </c>
      <c r="J28" s="14"/>
      <c r="K28" s="14">
        <v>3</v>
      </c>
      <c r="L28" s="14">
        <v>77</v>
      </c>
      <c r="M28" s="21">
        <v>9</v>
      </c>
      <c r="N28" s="29">
        <f t="shared" si="0"/>
        <v>125</v>
      </c>
      <c r="O28" s="176">
        <v>4</v>
      </c>
    </row>
    <row r="29" spans="1:15" ht="15" customHeight="1">
      <c r="A29" s="174"/>
      <c r="B29" s="24" t="s">
        <v>40</v>
      </c>
      <c r="C29" s="14"/>
      <c r="D29" s="14"/>
      <c r="E29" s="14"/>
      <c r="F29" s="14">
        <v>16</v>
      </c>
      <c r="G29" s="14">
        <v>3</v>
      </c>
      <c r="H29" s="14">
        <v>3</v>
      </c>
      <c r="I29" s="14">
        <v>12</v>
      </c>
      <c r="J29" s="14"/>
      <c r="K29" s="14">
        <v>1</v>
      </c>
      <c r="L29" s="14">
        <v>74</v>
      </c>
      <c r="M29" s="21">
        <v>9</v>
      </c>
      <c r="N29" s="29">
        <f t="shared" si="0"/>
        <v>118</v>
      </c>
      <c r="O29" s="177"/>
    </row>
    <row r="30" spans="1:15" ht="15" customHeight="1">
      <c r="A30" s="175"/>
      <c r="B30" s="24" t="s">
        <v>33</v>
      </c>
      <c r="C30" s="14"/>
      <c r="D30" s="14"/>
      <c r="E30" s="14"/>
      <c r="F30" s="14">
        <v>1</v>
      </c>
      <c r="G30" s="14"/>
      <c r="H30" s="14"/>
      <c r="I30" s="14"/>
      <c r="J30" s="14"/>
      <c r="K30" s="14"/>
      <c r="L30" s="14"/>
      <c r="M30" s="21"/>
      <c r="N30" s="29">
        <f t="shared" si="0"/>
        <v>1</v>
      </c>
      <c r="O30" s="178"/>
    </row>
    <row r="31" spans="1:15" ht="15" customHeight="1">
      <c r="A31" s="168" t="s">
        <v>51</v>
      </c>
      <c r="B31" s="24" t="s">
        <v>39</v>
      </c>
      <c r="C31" s="14"/>
      <c r="D31" s="14"/>
      <c r="E31" s="14"/>
      <c r="F31" s="14">
        <v>18</v>
      </c>
      <c r="G31" s="14">
        <v>1</v>
      </c>
      <c r="H31" s="14">
        <v>2</v>
      </c>
      <c r="I31" s="14">
        <v>12</v>
      </c>
      <c r="J31" s="14"/>
      <c r="K31" s="14">
        <v>1</v>
      </c>
      <c r="L31" s="14">
        <v>64</v>
      </c>
      <c r="M31" s="21">
        <v>9</v>
      </c>
      <c r="N31" s="29">
        <f t="shared" si="0"/>
        <v>107</v>
      </c>
      <c r="O31" s="176">
        <v>6</v>
      </c>
    </row>
    <row r="32" spans="1:15" ht="15" customHeight="1">
      <c r="A32" s="174"/>
      <c r="B32" s="24" t="s">
        <v>40</v>
      </c>
      <c r="C32" s="14"/>
      <c r="D32" s="14"/>
      <c r="E32" s="14"/>
      <c r="F32" s="14">
        <v>19</v>
      </c>
      <c r="G32" s="14">
        <v>1</v>
      </c>
      <c r="H32" s="14">
        <v>2</v>
      </c>
      <c r="I32" s="14">
        <v>12</v>
      </c>
      <c r="J32" s="14"/>
      <c r="K32" s="14"/>
      <c r="L32" s="14">
        <v>64</v>
      </c>
      <c r="M32" s="21">
        <v>9</v>
      </c>
      <c r="N32" s="29">
        <f t="shared" si="0"/>
        <v>107</v>
      </c>
      <c r="O32" s="177"/>
    </row>
    <row r="33" spans="1:15" ht="15" customHeight="1">
      <c r="A33" s="175"/>
      <c r="B33" s="24" t="s">
        <v>33</v>
      </c>
      <c r="C33" s="14"/>
      <c r="D33" s="14"/>
      <c r="E33" s="14"/>
      <c r="F33" s="14">
        <v>2</v>
      </c>
      <c r="G33" s="14"/>
      <c r="H33" s="14"/>
      <c r="I33" s="14"/>
      <c r="J33" s="14"/>
      <c r="K33" s="14"/>
      <c r="L33" s="14">
        <v>1</v>
      </c>
      <c r="M33" s="21"/>
      <c r="N33" s="29">
        <f t="shared" si="0"/>
        <v>3</v>
      </c>
      <c r="O33" s="178"/>
    </row>
    <row r="34" spans="1:15" ht="15" customHeight="1">
      <c r="A34" s="168" t="s">
        <v>52</v>
      </c>
      <c r="B34" s="24" t="s">
        <v>39</v>
      </c>
      <c r="C34" s="14"/>
      <c r="D34" s="14"/>
      <c r="E34" s="14"/>
      <c r="F34" s="14">
        <v>17</v>
      </c>
      <c r="G34" s="14"/>
      <c r="H34" s="14">
        <v>2</v>
      </c>
      <c r="I34" s="14">
        <v>17</v>
      </c>
      <c r="J34" s="14">
        <v>1</v>
      </c>
      <c r="K34" s="14">
        <v>3</v>
      </c>
      <c r="L34" s="14">
        <v>66</v>
      </c>
      <c r="M34" s="21">
        <v>16</v>
      </c>
      <c r="N34" s="29">
        <f t="shared" si="0"/>
        <v>122</v>
      </c>
      <c r="O34" s="176">
        <v>3</v>
      </c>
    </row>
    <row r="35" spans="1:15" ht="15" customHeight="1">
      <c r="A35" s="174"/>
      <c r="B35" s="24" t="s">
        <v>40</v>
      </c>
      <c r="C35" s="14"/>
      <c r="D35" s="14"/>
      <c r="E35" s="14"/>
      <c r="F35" s="14">
        <v>19</v>
      </c>
      <c r="G35" s="14"/>
      <c r="H35" s="14">
        <v>2</v>
      </c>
      <c r="I35" s="14">
        <v>15</v>
      </c>
      <c r="J35" s="14">
        <v>1</v>
      </c>
      <c r="K35" s="14">
        <v>2</v>
      </c>
      <c r="L35" s="14">
        <v>63</v>
      </c>
      <c r="M35" s="21">
        <v>16</v>
      </c>
      <c r="N35" s="29">
        <f t="shared" si="0"/>
        <v>118</v>
      </c>
      <c r="O35" s="177"/>
    </row>
    <row r="36" spans="1:15" ht="15" customHeight="1">
      <c r="A36" s="175"/>
      <c r="B36" s="24" t="s">
        <v>33</v>
      </c>
      <c r="C36" s="14"/>
      <c r="D36" s="14"/>
      <c r="E36" s="14"/>
      <c r="F36" s="14"/>
      <c r="G36" s="14"/>
      <c r="H36" s="14"/>
      <c r="I36" s="14">
        <v>1</v>
      </c>
      <c r="J36" s="14"/>
      <c r="K36" s="14"/>
      <c r="L36" s="14">
        <v>1</v>
      </c>
      <c r="M36" s="21"/>
      <c r="N36" s="29">
        <f t="shared" si="0"/>
        <v>2</v>
      </c>
      <c r="O36" s="178"/>
    </row>
    <row r="37" spans="1:15" ht="15" customHeight="1">
      <c r="A37" s="168" t="s">
        <v>38</v>
      </c>
      <c r="B37" s="24" t="s">
        <v>39</v>
      </c>
      <c r="C37" s="14">
        <v>1</v>
      </c>
      <c r="D37" s="14"/>
      <c r="E37" s="14"/>
      <c r="F37" s="14">
        <v>19</v>
      </c>
      <c r="G37" s="14">
        <v>1</v>
      </c>
      <c r="H37" s="14"/>
      <c r="I37" s="14">
        <v>12</v>
      </c>
      <c r="J37" s="14">
        <v>1</v>
      </c>
      <c r="K37" s="14"/>
      <c r="L37" s="14">
        <v>76</v>
      </c>
      <c r="M37" s="21">
        <v>19</v>
      </c>
      <c r="N37" s="29">
        <f t="shared" si="0"/>
        <v>129</v>
      </c>
      <c r="O37" s="176">
        <v>10</v>
      </c>
    </row>
    <row r="38" spans="1:15" ht="15" customHeight="1">
      <c r="A38" s="174"/>
      <c r="B38" s="24" t="s">
        <v>40</v>
      </c>
      <c r="C38" s="14"/>
      <c r="D38" s="14"/>
      <c r="E38" s="14"/>
      <c r="F38" s="14">
        <v>18</v>
      </c>
      <c r="G38" s="14">
        <v>1</v>
      </c>
      <c r="H38" s="14"/>
      <c r="I38" s="14">
        <v>12</v>
      </c>
      <c r="J38" s="14"/>
      <c r="K38" s="14"/>
      <c r="L38" s="14">
        <v>74</v>
      </c>
      <c r="M38" s="21">
        <v>19</v>
      </c>
      <c r="N38" s="29">
        <f t="shared" si="0"/>
        <v>124</v>
      </c>
      <c r="O38" s="177"/>
    </row>
    <row r="39" spans="1:15" ht="15" customHeight="1">
      <c r="A39" s="175"/>
      <c r="B39" s="24" t="s">
        <v>33</v>
      </c>
      <c r="C39" s="14"/>
      <c r="D39" s="14"/>
      <c r="E39" s="14"/>
      <c r="F39" s="14">
        <v>1</v>
      </c>
      <c r="G39" s="14"/>
      <c r="H39" s="14"/>
      <c r="I39" s="14">
        <v>1</v>
      </c>
      <c r="J39" s="14"/>
      <c r="K39" s="14"/>
      <c r="L39" s="14">
        <v>1</v>
      </c>
      <c r="M39" s="21"/>
      <c r="N39" s="29">
        <f t="shared" si="0"/>
        <v>3</v>
      </c>
      <c r="O39" s="178"/>
    </row>
    <row r="40" spans="1:15" ht="15" customHeight="1">
      <c r="A40" s="179" t="s">
        <v>110</v>
      </c>
      <c r="B40" s="25" t="s">
        <v>39</v>
      </c>
      <c r="C40" s="3">
        <f>C4+C7+C10+C13+C16+C19+C22+C25+C28+C31+C34+C37</f>
        <v>7</v>
      </c>
      <c r="D40" s="3">
        <f aca="true" t="shared" si="1" ref="D40:N40">D4+D7+D10+D13+D16+D19+D22+D25+D28+D31+D34+D37</f>
        <v>2</v>
      </c>
      <c r="E40" s="3">
        <f t="shared" si="1"/>
        <v>0</v>
      </c>
      <c r="F40" s="3">
        <f t="shared" si="1"/>
        <v>170</v>
      </c>
      <c r="G40" s="3">
        <f t="shared" si="1"/>
        <v>10</v>
      </c>
      <c r="H40" s="3">
        <f t="shared" si="1"/>
        <v>16</v>
      </c>
      <c r="I40" s="3">
        <f t="shared" si="1"/>
        <v>160</v>
      </c>
      <c r="J40" s="3">
        <f t="shared" si="1"/>
        <v>9</v>
      </c>
      <c r="K40" s="3">
        <f t="shared" si="1"/>
        <v>20</v>
      </c>
      <c r="L40" s="3">
        <f t="shared" si="1"/>
        <v>906</v>
      </c>
      <c r="M40" s="27">
        <f t="shared" si="1"/>
        <v>153</v>
      </c>
      <c r="N40" s="30">
        <f t="shared" si="1"/>
        <v>1453</v>
      </c>
      <c r="O40" s="182">
        <f>SUM(O4:O37)</f>
        <v>71</v>
      </c>
    </row>
    <row r="41" spans="1:15" ht="15" customHeight="1">
      <c r="A41" s="180"/>
      <c r="B41" s="25" t="s">
        <v>40</v>
      </c>
      <c r="C41" s="3">
        <f aca="true" t="shared" si="2" ref="C41:N42">C5+C8+C11+C14+C17+C20+C23+C26+C29+C32+C35+C38</f>
        <v>0</v>
      </c>
      <c r="D41" s="3">
        <f t="shared" si="2"/>
        <v>2</v>
      </c>
      <c r="E41" s="3">
        <f t="shared" si="2"/>
        <v>0</v>
      </c>
      <c r="F41" s="3">
        <f t="shared" si="2"/>
        <v>180</v>
      </c>
      <c r="G41" s="3">
        <f t="shared" si="2"/>
        <v>10</v>
      </c>
      <c r="H41" s="3">
        <f t="shared" si="2"/>
        <v>17</v>
      </c>
      <c r="I41" s="3">
        <f t="shared" si="2"/>
        <v>154</v>
      </c>
      <c r="J41" s="3">
        <f t="shared" si="2"/>
        <v>7</v>
      </c>
      <c r="K41" s="3">
        <f t="shared" si="2"/>
        <v>8</v>
      </c>
      <c r="L41" s="3">
        <f t="shared" si="2"/>
        <v>868</v>
      </c>
      <c r="M41" s="27">
        <f t="shared" si="2"/>
        <v>147</v>
      </c>
      <c r="N41" s="30">
        <f t="shared" si="2"/>
        <v>1393</v>
      </c>
      <c r="O41" s="183"/>
    </row>
    <row r="42" spans="1:15" ht="15" customHeight="1">
      <c r="A42" s="181"/>
      <c r="B42" s="25" t="s">
        <v>33</v>
      </c>
      <c r="C42" s="3">
        <f t="shared" si="2"/>
        <v>1</v>
      </c>
      <c r="D42" s="3">
        <f t="shared" si="2"/>
        <v>0</v>
      </c>
      <c r="E42" s="3">
        <f t="shared" si="2"/>
        <v>0</v>
      </c>
      <c r="F42" s="3">
        <f t="shared" si="2"/>
        <v>10</v>
      </c>
      <c r="G42" s="3">
        <f t="shared" si="2"/>
        <v>0</v>
      </c>
      <c r="H42" s="3">
        <f t="shared" si="2"/>
        <v>0</v>
      </c>
      <c r="I42" s="3">
        <f t="shared" si="2"/>
        <v>2</v>
      </c>
      <c r="J42" s="3">
        <f t="shared" si="2"/>
        <v>0</v>
      </c>
      <c r="K42" s="3">
        <f t="shared" si="2"/>
        <v>0</v>
      </c>
      <c r="L42" s="3">
        <f t="shared" si="2"/>
        <v>20</v>
      </c>
      <c r="M42" s="27">
        <f t="shared" si="2"/>
        <v>0</v>
      </c>
      <c r="N42" s="30">
        <f t="shared" si="2"/>
        <v>33</v>
      </c>
      <c r="O42" s="184"/>
    </row>
    <row r="43" spans="1:15" ht="13.5">
      <c r="A43" s="15"/>
      <c r="O43" s="31" t="s">
        <v>107</v>
      </c>
    </row>
  </sheetData>
  <sheetProtection/>
  <mergeCells count="27">
    <mergeCell ref="O31:O33"/>
    <mergeCell ref="O34:O36"/>
    <mergeCell ref="O37:O39"/>
    <mergeCell ref="A40:A42"/>
    <mergeCell ref="O40:O42"/>
    <mergeCell ref="A37:A39"/>
    <mergeCell ref="A31:A33"/>
    <mergeCell ref="A34:A36"/>
    <mergeCell ref="A28:A30"/>
    <mergeCell ref="O16:O18"/>
    <mergeCell ref="O19:O21"/>
    <mergeCell ref="O22:O24"/>
    <mergeCell ref="O25:O27"/>
    <mergeCell ref="O4:O6"/>
    <mergeCell ref="O7:O9"/>
    <mergeCell ref="O10:O12"/>
    <mergeCell ref="O13:O15"/>
    <mergeCell ref="A1:O1"/>
    <mergeCell ref="A4:A6"/>
    <mergeCell ref="A7:A9"/>
    <mergeCell ref="A22:A24"/>
    <mergeCell ref="O28:O30"/>
    <mergeCell ref="A10:A12"/>
    <mergeCell ref="A13:A15"/>
    <mergeCell ref="A16:A18"/>
    <mergeCell ref="A19:A21"/>
    <mergeCell ref="A25:A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60" zoomScaleNormal="75" zoomScalePageLayoutView="0" workbookViewId="0" topLeftCell="A1">
      <selection activeCell="R15" sqref="R15"/>
    </sheetView>
  </sheetViews>
  <sheetFormatPr defaultColWidth="9.00390625" defaultRowHeight="13.5"/>
  <cols>
    <col min="1" max="1" width="6.875" style="0" customWidth="1"/>
    <col min="2" max="2" width="4.375" style="0" customWidth="1"/>
    <col min="3" max="7" width="5.625" style="0" customWidth="1"/>
    <col min="8" max="13" width="5.00390625" style="0" customWidth="1"/>
    <col min="14" max="14" width="3.625" style="0" customWidth="1"/>
    <col min="15" max="15" width="5.625" style="0" customWidth="1"/>
    <col min="16" max="16" width="4.375" style="0" customWidth="1"/>
  </cols>
  <sheetData>
    <row r="1" spans="1:16" ht="18.75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1" t="s">
        <v>127</v>
      </c>
    </row>
    <row r="3" spans="1:16" ht="19.5" customHeight="1">
      <c r="A3" s="162" t="s">
        <v>120</v>
      </c>
      <c r="B3" s="190" t="s">
        <v>6</v>
      </c>
      <c r="C3" s="188" t="s">
        <v>67</v>
      </c>
      <c r="D3" s="188" t="s">
        <v>57</v>
      </c>
      <c r="E3" s="185" t="s">
        <v>58</v>
      </c>
      <c r="F3" s="188" t="s">
        <v>59</v>
      </c>
      <c r="G3" s="188" t="s">
        <v>60</v>
      </c>
      <c r="H3" s="185" t="s">
        <v>61</v>
      </c>
      <c r="I3" s="185" t="s">
        <v>62</v>
      </c>
      <c r="J3" s="185" t="s">
        <v>63</v>
      </c>
      <c r="K3" s="185" t="s">
        <v>64</v>
      </c>
      <c r="L3" s="185" t="s">
        <v>65</v>
      </c>
      <c r="M3" s="185" t="s">
        <v>66</v>
      </c>
      <c r="N3" s="162" t="s">
        <v>56</v>
      </c>
      <c r="O3" s="162"/>
      <c r="P3" s="162"/>
    </row>
    <row r="4" spans="1:16" ht="19.5" customHeight="1">
      <c r="A4" s="162"/>
      <c r="B4" s="190"/>
      <c r="C4" s="189"/>
      <c r="D4" s="189"/>
      <c r="E4" s="185"/>
      <c r="F4" s="189"/>
      <c r="G4" s="189"/>
      <c r="H4" s="185"/>
      <c r="I4" s="185"/>
      <c r="J4" s="185"/>
      <c r="K4" s="185"/>
      <c r="L4" s="185"/>
      <c r="M4" s="185"/>
      <c r="N4" s="187" t="s">
        <v>55</v>
      </c>
      <c r="O4" s="162"/>
      <c r="P4" s="186" t="s">
        <v>54</v>
      </c>
    </row>
    <row r="5" spans="1:16" ht="19.5" customHeight="1">
      <c r="A5" s="162"/>
      <c r="B5" s="190"/>
      <c r="C5" s="189"/>
      <c r="D5" s="189"/>
      <c r="E5" s="185"/>
      <c r="F5" s="189"/>
      <c r="G5" s="189"/>
      <c r="H5" s="185"/>
      <c r="I5" s="185"/>
      <c r="J5" s="185"/>
      <c r="K5" s="185"/>
      <c r="L5" s="185"/>
      <c r="M5" s="185"/>
      <c r="N5" s="162"/>
      <c r="O5" s="162"/>
      <c r="P5" s="186"/>
    </row>
    <row r="6" spans="1:16" ht="19.5" customHeight="1">
      <c r="A6" s="162"/>
      <c r="B6" s="190"/>
      <c r="C6" s="189"/>
      <c r="D6" s="189"/>
      <c r="E6" s="185"/>
      <c r="F6" s="189"/>
      <c r="G6" s="189"/>
      <c r="H6" s="185"/>
      <c r="I6" s="185"/>
      <c r="J6" s="185"/>
      <c r="K6" s="185"/>
      <c r="L6" s="185"/>
      <c r="M6" s="185"/>
      <c r="N6" s="8">
        <v>40</v>
      </c>
      <c r="O6" s="8" t="s">
        <v>68</v>
      </c>
      <c r="P6" s="186"/>
    </row>
    <row r="7" spans="1:16" ht="19.5" customHeight="1">
      <c r="A7" s="162"/>
      <c r="B7" s="190"/>
      <c r="C7" s="189"/>
      <c r="D7" s="189"/>
      <c r="E7" s="185"/>
      <c r="F7" s="189"/>
      <c r="G7" s="189"/>
      <c r="H7" s="185"/>
      <c r="I7" s="185"/>
      <c r="J7" s="185"/>
      <c r="K7" s="185"/>
      <c r="L7" s="185"/>
      <c r="M7" s="185"/>
      <c r="N7" s="9" t="s">
        <v>124</v>
      </c>
      <c r="O7" s="9" t="s">
        <v>69</v>
      </c>
      <c r="P7" s="186"/>
    </row>
    <row r="8" spans="1:16" ht="13.5">
      <c r="A8" s="162" t="s">
        <v>118</v>
      </c>
      <c r="B8" s="192">
        <f>SUM(C8:M8)</f>
        <v>14</v>
      </c>
      <c r="C8" s="176">
        <v>3</v>
      </c>
      <c r="D8" s="191">
        <v>1</v>
      </c>
      <c r="E8" s="191">
        <v>1</v>
      </c>
      <c r="F8" s="191">
        <v>1</v>
      </c>
      <c r="G8" s="191">
        <v>0</v>
      </c>
      <c r="H8" s="191">
        <v>1</v>
      </c>
      <c r="I8" s="191">
        <v>1</v>
      </c>
      <c r="J8" s="191">
        <v>1</v>
      </c>
      <c r="K8" s="191">
        <v>3</v>
      </c>
      <c r="L8" s="191">
        <v>1</v>
      </c>
      <c r="M8" s="191">
        <v>1</v>
      </c>
      <c r="N8" s="16">
        <v>7</v>
      </c>
      <c r="O8" s="16">
        <f>208+200</f>
        <v>408</v>
      </c>
      <c r="P8" s="17">
        <v>4</v>
      </c>
    </row>
    <row r="9" spans="1:16" ht="13.5">
      <c r="A9" s="162"/>
      <c r="B9" s="192"/>
      <c r="C9" s="178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8">
        <v>7</v>
      </c>
      <c r="O9" s="18">
        <v>200</v>
      </c>
      <c r="P9" s="19">
        <v>1</v>
      </c>
    </row>
    <row r="10" spans="1:16" ht="13.5">
      <c r="A10" s="162" t="s">
        <v>119</v>
      </c>
      <c r="B10" s="192">
        <f>SUM(C10:M10)</f>
        <v>14</v>
      </c>
      <c r="C10" s="176">
        <v>3</v>
      </c>
      <c r="D10" s="191">
        <v>1</v>
      </c>
      <c r="E10" s="191">
        <v>1</v>
      </c>
      <c r="F10" s="191">
        <v>1</v>
      </c>
      <c r="G10" s="191">
        <v>0</v>
      </c>
      <c r="H10" s="191">
        <v>1</v>
      </c>
      <c r="I10" s="191">
        <v>1</v>
      </c>
      <c r="J10" s="191">
        <v>1</v>
      </c>
      <c r="K10" s="191">
        <v>3</v>
      </c>
      <c r="L10" s="191">
        <v>1</v>
      </c>
      <c r="M10" s="191">
        <v>1</v>
      </c>
      <c r="N10" s="16">
        <v>7</v>
      </c>
      <c r="O10" s="16">
        <f>213+200</f>
        <v>413</v>
      </c>
      <c r="P10" s="17">
        <v>4</v>
      </c>
    </row>
    <row r="11" spans="1:16" ht="13.5">
      <c r="A11" s="162"/>
      <c r="B11" s="192"/>
      <c r="C11" s="178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8">
        <v>7</v>
      </c>
      <c r="O11" s="18">
        <v>200</v>
      </c>
      <c r="P11" s="19">
        <v>1</v>
      </c>
    </row>
    <row r="12" spans="1:16" ht="13.5">
      <c r="A12" s="162" t="s">
        <v>145</v>
      </c>
      <c r="B12" s="192">
        <f>SUM(C12:M12)</f>
        <v>14</v>
      </c>
      <c r="C12" s="176">
        <v>3</v>
      </c>
      <c r="D12" s="176">
        <v>1</v>
      </c>
      <c r="E12" s="176">
        <v>1</v>
      </c>
      <c r="F12" s="176">
        <v>1</v>
      </c>
      <c r="G12" s="176">
        <v>0</v>
      </c>
      <c r="H12" s="176">
        <v>1</v>
      </c>
      <c r="I12" s="176">
        <v>1</v>
      </c>
      <c r="J12" s="176">
        <v>1</v>
      </c>
      <c r="K12" s="176">
        <v>3</v>
      </c>
      <c r="L12" s="176">
        <v>1</v>
      </c>
      <c r="M12" s="176">
        <v>1</v>
      </c>
      <c r="N12" s="16">
        <v>7</v>
      </c>
      <c r="O12" s="16">
        <v>413</v>
      </c>
      <c r="P12" s="17">
        <v>4</v>
      </c>
    </row>
    <row r="13" spans="1:16" ht="13.5">
      <c r="A13" s="162"/>
      <c r="B13" s="192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8">
        <v>7</v>
      </c>
      <c r="O13" s="18">
        <v>200</v>
      </c>
      <c r="P13" s="19">
        <v>1</v>
      </c>
    </row>
    <row r="14" spans="1:16" ht="13.5">
      <c r="A14" s="162" t="s">
        <v>146</v>
      </c>
      <c r="B14" s="192">
        <f>SUM(C14:M14)</f>
        <v>14</v>
      </c>
      <c r="C14" s="176">
        <v>3</v>
      </c>
      <c r="D14" s="176">
        <v>1</v>
      </c>
      <c r="E14" s="176">
        <v>1</v>
      </c>
      <c r="F14" s="176">
        <v>1</v>
      </c>
      <c r="G14" s="176">
        <v>0</v>
      </c>
      <c r="H14" s="176">
        <v>1</v>
      </c>
      <c r="I14" s="176">
        <v>1</v>
      </c>
      <c r="J14" s="176">
        <v>1</v>
      </c>
      <c r="K14" s="176">
        <v>3</v>
      </c>
      <c r="L14" s="176">
        <v>1</v>
      </c>
      <c r="M14" s="176">
        <v>1</v>
      </c>
      <c r="N14" s="16">
        <v>7</v>
      </c>
      <c r="O14" s="16">
        <v>418</v>
      </c>
      <c r="P14" s="17">
        <v>4</v>
      </c>
    </row>
    <row r="15" spans="1:16" ht="13.5">
      <c r="A15" s="162"/>
      <c r="B15" s="192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8">
        <v>7</v>
      </c>
      <c r="O15" s="18">
        <v>200</v>
      </c>
      <c r="P15" s="19">
        <v>1</v>
      </c>
    </row>
    <row r="16" spans="1:16" ht="13.5">
      <c r="A16" s="162" t="s">
        <v>147</v>
      </c>
      <c r="B16" s="192">
        <f>SUM(C16:M16)</f>
        <v>15</v>
      </c>
      <c r="C16" s="176">
        <v>3</v>
      </c>
      <c r="D16" s="176">
        <v>1</v>
      </c>
      <c r="E16" s="176">
        <v>1</v>
      </c>
      <c r="F16" s="176">
        <v>1</v>
      </c>
      <c r="G16" s="176">
        <v>0</v>
      </c>
      <c r="H16" s="176">
        <v>1</v>
      </c>
      <c r="I16" s="176">
        <v>1</v>
      </c>
      <c r="J16" s="176">
        <v>1</v>
      </c>
      <c r="K16" s="176">
        <v>3</v>
      </c>
      <c r="L16" s="176">
        <v>1</v>
      </c>
      <c r="M16" s="176">
        <v>2</v>
      </c>
      <c r="N16" s="16">
        <v>7</v>
      </c>
      <c r="O16" s="16">
        <v>422</v>
      </c>
      <c r="P16" s="17">
        <v>4</v>
      </c>
    </row>
    <row r="17" spans="1:16" ht="13.5">
      <c r="A17" s="162"/>
      <c r="B17" s="192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8">
        <v>7</v>
      </c>
      <c r="O17" s="18">
        <v>200</v>
      </c>
      <c r="P17" s="19">
        <v>1</v>
      </c>
    </row>
    <row r="18" spans="1:16" ht="13.5">
      <c r="A18" s="162" t="s">
        <v>148</v>
      </c>
      <c r="B18" s="192">
        <f>SUM(C18:M18)</f>
        <v>15</v>
      </c>
      <c r="C18" s="176">
        <v>3</v>
      </c>
      <c r="D18" s="176">
        <v>1</v>
      </c>
      <c r="E18" s="176">
        <v>1</v>
      </c>
      <c r="F18" s="176">
        <v>1</v>
      </c>
      <c r="G18" s="176">
        <v>0</v>
      </c>
      <c r="H18" s="176">
        <v>1</v>
      </c>
      <c r="I18" s="176">
        <v>1</v>
      </c>
      <c r="J18" s="176">
        <v>1</v>
      </c>
      <c r="K18" s="176">
        <v>3</v>
      </c>
      <c r="L18" s="176">
        <v>1</v>
      </c>
      <c r="M18" s="176">
        <v>2</v>
      </c>
      <c r="N18" s="16">
        <v>7</v>
      </c>
      <c r="O18" s="16">
        <v>426</v>
      </c>
      <c r="P18" s="17">
        <v>4</v>
      </c>
    </row>
    <row r="19" spans="1:16" ht="13.5">
      <c r="A19" s="162"/>
      <c r="B19" s="192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8">
        <v>7</v>
      </c>
      <c r="O19" s="18">
        <v>200</v>
      </c>
      <c r="P19" s="19">
        <v>1</v>
      </c>
    </row>
    <row r="20" spans="1:16" ht="13.5">
      <c r="A20" s="162" t="s">
        <v>149</v>
      </c>
      <c r="B20" s="192">
        <f>SUM(C20:M20)</f>
        <v>15</v>
      </c>
      <c r="C20" s="176">
        <v>3</v>
      </c>
      <c r="D20" s="176">
        <v>1</v>
      </c>
      <c r="E20" s="176">
        <v>1</v>
      </c>
      <c r="F20" s="176">
        <v>1</v>
      </c>
      <c r="G20" s="176">
        <v>0</v>
      </c>
      <c r="H20" s="176">
        <v>1</v>
      </c>
      <c r="I20" s="176">
        <v>1</v>
      </c>
      <c r="J20" s="176">
        <v>1</v>
      </c>
      <c r="K20" s="176">
        <v>3</v>
      </c>
      <c r="L20" s="176">
        <v>1</v>
      </c>
      <c r="M20" s="176">
        <v>2</v>
      </c>
      <c r="N20" s="16">
        <v>7</v>
      </c>
      <c r="O20" s="16">
        <v>434</v>
      </c>
      <c r="P20" s="17">
        <v>4</v>
      </c>
    </row>
    <row r="21" spans="1:16" ht="13.5">
      <c r="A21" s="162"/>
      <c r="B21" s="192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8">
        <v>7</v>
      </c>
      <c r="O21" s="18">
        <v>204</v>
      </c>
      <c r="P21" s="19">
        <v>1</v>
      </c>
    </row>
    <row r="22" spans="1:16" ht="13.5">
      <c r="A22" s="162" t="s">
        <v>150</v>
      </c>
      <c r="B22" s="192">
        <f>SUM(C22:M22)</f>
        <v>15</v>
      </c>
      <c r="C22" s="176">
        <v>3</v>
      </c>
      <c r="D22" s="176">
        <v>1</v>
      </c>
      <c r="E22" s="176">
        <v>1</v>
      </c>
      <c r="F22" s="176">
        <v>1</v>
      </c>
      <c r="G22" s="176">
        <v>0</v>
      </c>
      <c r="H22" s="176">
        <v>1</v>
      </c>
      <c r="I22" s="176">
        <v>1</v>
      </c>
      <c r="J22" s="176">
        <v>1</v>
      </c>
      <c r="K22" s="176">
        <v>3</v>
      </c>
      <c r="L22" s="176">
        <v>1</v>
      </c>
      <c r="M22" s="176">
        <v>2</v>
      </c>
      <c r="N22" s="16">
        <v>7</v>
      </c>
      <c r="O22" s="16">
        <v>439</v>
      </c>
      <c r="P22" s="17">
        <v>4</v>
      </c>
    </row>
    <row r="23" spans="1:16" ht="13.5">
      <c r="A23" s="162"/>
      <c r="B23" s="192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8">
        <v>7</v>
      </c>
      <c r="O23" s="18">
        <v>206</v>
      </c>
      <c r="P23" s="19">
        <v>1</v>
      </c>
    </row>
    <row r="24" spans="1:1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1" t="s">
        <v>107</v>
      </c>
    </row>
    <row r="25" ht="13.5">
      <c r="A25" s="45" t="s">
        <v>70</v>
      </c>
    </row>
  </sheetData>
  <sheetProtection/>
  <mergeCells count="121">
    <mergeCell ref="M20:M21"/>
    <mergeCell ref="B22:B23"/>
    <mergeCell ref="C22:C23"/>
    <mergeCell ref="D22:D23"/>
    <mergeCell ref="E22:E23"/>
    <mergeCell ref="F22:F23"/>
    <mergeCell ref="E20:E21"/>
    <mergeCell ref="F20:F21"/>
    <mergeCell ref="G20:G21"/>
    <mergeCell ref="H20:H21"/>
    <mergeCell ref="A1:P1"/>
    <mergeCell ref="M22:M23"/>
    <mergeCell ref="I22:I23"/>
    <mergeCell ref="J22:J23"/>
    <mergeCell ref="K22:K23"/>
    <mergeCell ref="L22:L23"/>
    <mergeCell ref="M18:M19"/>
    <mergeCell ref="B20:B21"/>
    <mergeCell ref="C20:C21"/>
    <mergeCell ref="D20:D21"/>
    <mergeCell ref="K18:K19"/>
    <mergeCell ref="L18:L19"/>
    <mergeCell ref="K20:K21"/>
    <mergeCell ref="L20:L21"/>
    <mergeCell ref="I20:I21"/>
    <mergeCell ref="J20:J21"/>
    <mergeCell ref="I18:I19"/>
    <mergeCell ref="J18:J19"/>
    <mergeCell ref="I16:I17"/>
    <mergeCell ref="J16:J17"/>
    <mergeCell ref="G22:G23"/>
    <mergeCell ref="H22:H23"/>
    <mergeCell ref="G18:G19"/>
    <mergeCell ref="H18:H19"/>
    <mergeCell ref="M16:M17"/>
    <mergeCell ref="B18:B19"/>
    <mergeCell ref="C18:C19"/>
    <mergeCell ref="D18:D19"/>
    <mergeCell ref="E18:E19"/>
    <mergeCell ref="F18:F19"/>
    <mergeCell ref="K16:K17"/>
    <mergeCell ref="L16:L17"/>
    <mergeCell ref="G16:G17"/>
    <mergeCell ref="H16:H17"/>
    <mergeCell ref="I14:I15"/>
    <mergeCell ref="J14:J15"/>
    <mergeCell ref="K14:K15"/>
    <mergeCell ref="L14:L15"/>
    <mergeCell ref="M14:M15"/>
    <mergeCell ref="B16:B17"/>
    <mergeCell ref="C16:C17"/>
    <mergeCell ref="D16:D17"/>
    <mergeCell ref="E16:E17"/>
    <mergeCell ref="F16:F17"/>
    <mergeCell ref="K12:K13"/>
    <mergeCell ref="L12:L13"/>
    <mergeCell ref="M12:M13"/>
    <mergeCell ref="B14:B15"/>
    <mergeCell ref="C14:C15"/>
    <mergeCell ref="D14:D15"/>
    <mergeCell ref="E14:E15"/>
    <mergeCell ref="F14:F15"/>
    <mergeCell ref="G14:G15"/>
    <mergeCell ref="H14:H15"/>
    <mergeCell ref="M10:M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H8:H9"/>
    <mergeCell ref="I8:I9"/>
    <mergeCell ref="J8:J9"/>
    <mergeCell ref="K8:K9"/>
    <mergeCell ref="L8:L9"/>
    <mergeCell ref="M8:M9"/>
    <mergeCell ref="A22:A23"/>
    <mergeCell ref="A14:A15"/>
    <mergeCell ref="A16:A17"/>
    <mergeCell ref="A18:A19"/>
    <mergeCell ref="A20:A21"/>
    <mergeCell ref="G8:G9"/>
    <mergeCell ref="B10:B11"/>
    <mergeCell ref="C10:C11"/>
    <mergeCell ref="D10:D11"/>
    <mergeCell ref="E10:E11"/>
    <mergeCell ref="D8:D9"/>
    <mergeCell ref="E8:E9"/>
    <mergeCell ref="F8:F9"/>
    <mergeCell ref="A12:A13"/>
    <mergeCell ref="A10:A11"/>
    <mergeCell ref="A8:A9"/>
    <mergeCell ref="B8:B9"/>
    <mergeCell ref="C8:C9"/>
    <mergeCell ref="F10:F11"/>
    <mergeCell ref="A3:A7"/>
    <mergeCell ref="F3:F7"/>
    <mergeCell ref="G3:G7"/>
    <mergeCell ref="H3:H7"/>
    <mergeCell ref="B3:B7"/>
    <mergeCell ref="C3:C7"/>
    <mergeCell ref="D3:D7"/>
    <mergeCell ref="E3:E7"/>
    <mergeCell ref="J3:J7"/>
    <mergeCell ref="K3:K7"/>
    <mergeCell ref="L3:L7"/>
    <mergeCell ref="I3:I7"/>
    <mergeCell ref="P4:P7"/>
    <mergeCell ref="N4:O5"/>
    <mergeCell ref="N3:P3"/>
    <mergeCell ref="M3:M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Normal="75" zoomScaleSheetLayoutView="100" zoomScalePageLayoutView="0" workbookViewId="0" topLeftCell="A1">
      <selection activeCell="M17" sqref="M17"/>
    </sheetView>
  </sheetViews>
  <sheetFormatPr defaultColWidth="9.00390625" defaultRowHeight="13.5"/>
  <cols>
    <col min="1" max="1" width="6.875" style="0" customWidth="1"/>
    <col min="2" max="2" width="4.875" style="0" customWidth="1"/>
    <col min="3" max="9" width="6.375" style="0" customWidth="1"/>
    <col min="10" max="10" width="10.125" style="0" bestFit="1" customWidth="1"/>
    <col min="11" max="12" width="6.375" style="0" customWidth="1"/>
  </cols>
  <sheetData>
    <row r="1" spans="1:12" ht="18.75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" t="s">
        <v>80</v>
      </c>
    </row>
    <row r="3" spans="1:12" ht="13.5">
      <c r="A3" s="168" t="s">
        <v>120</v>
      </c>
      <c r="B3" s="179" t="s">
        <v>53</v>
      </c>
      <c r="C3" s="168" t="s">
        <v>71</v>
      </c>
      <c r="D3" s="168" t="s">
        <v>72</v>
      </c>
      <c r="E3" s="168" t="s">
        <v>73</v>
      </c>
      <c r="F3" s="168" t="s">
        <v>74</v>
      </c>
      <c r="G3" s="168" t="s">
        <v>75</v>
      </c>
      <c r="H3" s="168" t="s">
        <v>76</v>
      </c>
      <c r="I3" s="8" t="s">
        <v>86</v>
      </c>
      <c r="J3" s="168" t="s">
        <v>77</v>
      </c>
      <c r="K3" s="8" t="s">
        <v>134</v>
      </c>
      <c r="L3" s="8" t="s">
        <v>78</v>
      </c>
    </row>
    <row r="4" spans="1:12" ht="13.5">
      <c r="A4" s="169"/>
      <c r="B4" s="193"/>
      <c r="C4" s="169"/>
      <c r="D4" s="169"/>
      <c r="E4" s="169"/>
      <c r="F4" s="169"/>
      <c r="G4" s="169"/>
      <c r="H4" s="169"/>
      <c r="I4" s="9" t="s">
        <v>133</v>
      </c>
      <c r="J4" s="169"/>
      <c r="K4" s="9" t="s">
        <v>135</v>
      </c>
      <c r="L4" s="9" t="s">
        <v>79</v>
      </c>
    </row>
    <row r="5" spans="1:12" ht="24.75" customHeight="1">
      <c r="A5" s="4" t="s">
        <v>118</v>
      </c>
      <c r="B5" s="13">
        <f>SUM(C5:I5)</f>
        <v>46</v>
      </c>
      <c r="C5" s="14">
        <v>1</v>
      </c>
      <c r="D5" s="14">
        <v>4</v>
      </c>
      <c r="E5" s="14">
        <v>13</v>
      </c>
      <c r="F5" s="14">
        <v>22</v>
      </c>
      <c r="G5" s="14">
        <v>2</v>
      </c>
      <c r="H5" s="14">
        <v>3</v>
      </c>
      <c r="I5" s="14">
        <v>1</v>
      </c>
      <c r="J5" s="2">
        <v>32277</v>
      </c>
      <c r="K5" s="14">
        <f>J5/B5</f>
        <v>701.6739130434783</v>
      </c>
      <c r="L5" s="14">
        <v>15</v>
      </c>
    </row>
    <row r="6" spans="1:12" ht="24.75" customHeight="1">
      <c r="A6" s="4" t="s">
        <v>119</v>
      </c>
      <c r="B6" s="13">
        <f>SUM(C6:I6)</f>
        <v>46</v>
      </c>
      <c r="C6" s="14">
        <v>1</v>
      </c>
      <c r="D6" s="14">
        <v>4</v>
      </c>
      <c r="E6" s="14">
        <v>13</v>
      </c>
      <c r="F6" s="14">
        <v>21</v>
      </c>
      <c r="G6" s="14">
        <v>2</v>
      </c>
      <c r="H6" s="14">
        <v>4</v>
      </c>
      <c r="I6" s="14">
        <v>1</v>
      </c>
      <c r="J6" s="2">
        <v>32391</v>
      </c>
      <c r="K6" s="14">
        <f>J6/B6</f>
        <v>704.1521739130435</v>
      </c>
      <c r="L6" s="14">
        <v>14</v>
      </c>
    </row>
    <row r="7" spans="1:12" ht="24.75" customHeight="1">
      <c r="A7" s="4" t="s">
        <v>145</v>
      </c>
      <c r="B7" s="13">
        <f aca="true" t="shared" si="0" ref="B7:B12">SUM(C7:I7)</f>
        <v>46</v>
      </c>
      <c r="C7" s="14">
        <v>1</v>
      </c>
      <c r="D7" s="14">
        <v>4</v>
      </c>
      <c r="E7" s="14">
        <v>13</v>
      </c>
      <c r="F7" s="14">
        <v>21</v>
      </c>
      <c r="G7" s="14">
        <v>2</v>
      </c>
      <c r="H7" s="14">
        <v>4</v>
      </c>
      <c r="I7" s="14">
        <v>1</v>
      </c>
      <c r="J7" s="2">
        <v>32766</v>
      </c>
      <c r="K7" s="14">
        <f aca="true" t="shared" si="1" ref="K7:K12">J7/B7</f>
        <v>712.304347826087</v>
      </c>
      <c r="L7" s="14">
        <v>14</v>
      </c>
    </row>
    <row r="8" spans="1:12" ht="24.75" customHeight="1">
      <c r="A8" s="4" t="s">
        <v>146</v>
      </c>
      <c r="B8" s="13">
        <f t="shared" si="0"/>
        <v>48</v>
      </c>
      <c r="C8" s="14">
        <v>1</v>
      </c>
      <c r="D8" s="14">
        <v>3</v>
      </c>
      <c r="E8" s="14">
        <v>13</v>
      </c>
      <c r="F8" s="14">
        <v>20</v>
      </c>
      <c r="G8" s="14">
        <v>2</v>
      </c>
      <c r="H8" s="14">
        <v>8</v>
      </c>
      <c r="I8" s="14">
        <v>1</v>
      </c>
      <c r="J8" s="2">
        <v>32982</v>
      </c>
      <c r="K8" s="14">
        <f t="shared" si="1"/>
        <v>687.125</v>
      </c>
      <c r="L8" s="14">
        <v>15</v>
      </c>
    </row>
    <row r="9" spans="1:12" ht="24.75" customHeight="1">
      <c r="A9" s="4" t="s">
        <v>147</v>
      </c>
      <c r="B9" s="13">
        <f t="shared" si="0"/>
        <v>48</v>
      </c>
      <c r="C9" s="14">
        <v>1</v>
      </c>
      <c r="D9" s="14">
        <v>3</v>
      </c>
      <c r="E9" s="14">
        <v>13</v>
      </c>
      <c r="F9" s="14">
        <v>19</v>
      </c>
      <c r="G9" s="14">
        <v>2</v>
      </c>
      <c r="H9" s="14">
        <v>9</v>
      </c>
      <c r="I9" s="14">
        <v>1</v>
      </c>
      <c r="J9" s="2">
        <v>33254</v>
      </c>
      <c r="K9" s="14">
        <f t="shared" si="1"/>
        <v>692.7916666666666</v>
      </c>
      <c r="L9" s="14">
        <v>15</v>
      </c>
    </row>
    <row r="10" spans="1:12" ht="24.75" customHeight="1">
      <c r="A10" s="4" t="s">
        <v>148</v>
      </c>
      <c r="B10" s="13">
        <f t="shared" si="0"/>
        <v>47</v>
      </c>
      <c r="C10" s="14">
        <v>1</v>
      </c>
      <c r="D10" s="14">
        <v>3</v>
      </c>
      <c r="E10" s="14">
        <v>13</v>
      </c>
      <c r="F10" s="14">
        <v>16</v>
      </c>
      <c r="G10" s="14">
        <v>2</v>
      </c>
      <c r="H10" s="14">
        <v>11</v>
      </c>
      <c r="I10" s="14">
        <v>1</v>
      </c>
      <c r="J10" s="2">
        <v>33454</v>
      </c>
      <c r="K10" s="14">
        <f t="shared" si="1"/>
        <v>711.7872340425532</v>
      </c>
      <c r="L10" s="14">
        <v>15</v>
      </c>
    </row>
    <row r="11" spans="1:12" ht="24.75" customHeight="1">
      <c r="A11" s="4" t="s">
        <v>149</v>
      </c>
      <c r="B11" s="13">
        <f t="shared" si="0"/>
        <v>46</v>
      </c>
      <c r="C11" s="14">
        <v>1</v>
      </c>
      <c r="D11" s="14">
        <v>3</v>
      </c>
      <c r="E11" s="14">
        <v>18</v>
      </c>
      <c r="F11" s="14">
        <v>10</v>
      </c>
      <c r="G11" s="14">
        <v>2</v>
      </c>
      <c r="H11" s="14">
        <v>11</v>
      </c>
      <c r="I11" s="14">
        <v>1</v>
      </c>
      <c r="J11" s="2">
        <v>33994</v>
      </c>
      <c r="K11" s="14">
        <f t="shared" si="1"/>
        <v>739</v>
      </c>
      <c r="L11" s="14">
        <v>12</v>
      </c>
    </row>
    <row r="12" spans="1:12" ht="24.75" customHeight="1">
      <c r="A12" s="4" t="s">
        <v>150</v>
      </c>
      <c r="B12" s="13">
        <f t="shared" si="0"/>
        <v>48</v>
      </c>
      <c r="C12" s="14">
        <v>1</v>
      </c>
      <c r="D12" s="14">
        <v>3</v>
      </c>
      <c r="E12" s="14">
        <v>18</v>
      </c>
      <c r="F12" s="14">
        <v>10</v>
      </c>
      <c r="G12" s="14">
        <v>2</v>
      </c>
      <c r="H12" s="14">
        <v>13</v>
      </c>
      <c r="I12" s="14">
        <v>1</v>
      </c>
      <c r="J12" s="2">
        <v>34469</v>
      </c>
      <c r="K12" s="14">
        <f t="shared" si="1"/>
        <v>718.1041666666666</v>
      </c>
      <c r="L12" s="14">
        <v>13</v>
      </c>
    </row>
    <row r="13" spans="1:12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1" t="s">
        <v>107</v>
      </c>
    </row>
    <row r="14" spans="1:12" ht="13.5">
      <c r="A14" s="43" t="s">
        <v>136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ht="13.5">
      <c r="A15" s="44" t="s">
        <v>137</v>
      </c>
    </row>
  </sheetData>
  <sheetProtection/>
  <mergeCells count="10">
    <mergeCell ref="J3:J4"/>
    <mergeCell ref="A1:L1"/>
    <mergeCell ref="E3:E4"/>
    <mergeCell ref="F3:F4"/>
    <mergeCell ref="G3:G4"/>
    <mergeCell ref="H3:H4"/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85" zoomScaleNormal="70" zoomScaleSheetLayoutView="85" zoomScalePageLayoutView="0" workbookViewId="0" topLeftCell="A1">
      <selection activeCell="K13" sqref="K13"/>
    </sheetView>
  </sheetViews>
  <sheetFormatPr defaultColWidth="9.00390625" defaultRowHeight="13.5"/>
  <cols>
    <col min="1" max="1" width="9.00390625" style="100" customWidth="1"/>
    <col min="2" max="2" width="6.875" style="100" customWidth="1"/>
    <col min="3" max="3" width="7.875" style="100" customWidth="1"/>
    <col min="4" max="11" width="9.00390625" style="100" customWidth="1"/>
    <col min="12" max="12" width="5.875" style="100" customWidth="1"/>
    <col min="13" max="13" width="8.125" style="100" customWidth="1"/>
    <col min="14" max="16384" width="9.00390625" style="100" customWidth="1"/>
  </cols>
  <sheetData>
    <row r="1" spans="1:10" ht="18.75">
      <c r="A1" s="206" t="s">
        <v>178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8:10" ht="14.25" thickBot="1">
      <c r="H2" s="101"/>
      <c r="J2" s="101" t="s">
        <v>151</v>
      </c>
    </row>
    <row r="3" spans="1:10" ht="14.25" thickBot="1">
      <c r="A3" s="102" t="s">
        <v>152</v>
      </c>
      <c r="B3" s="207" t="s">
        <v>5</v>
      </c>
      <c r="C3" s="208"/>
      <c r="D3" s="103" t="s">
        <v>53</v>
      </c>
      <c r="E3" s="104" t="s">
        <v>81</v>
      </c>
      <c r="F3" s="105" t="s">
        <v>82</v>
      </c>
      <c r="G3" s="105" t="s">
        <v>83</v>
      </c>
      <c r="H3" s="105" t="s">
        <v>84</v>
      </c>
      <c r="I3" s="105" t="s">
        <v>85</v>
      </c>
      <c r="J3" s="106" t="s">
        <v>86</v>
      </c>
    </row>
    <row r="4" spans="1:10" ht="24.75" customHeight="1">
      <c r="A4" s="196" t="s">
        <v>153</v>
      </c>
      <c r="B4" s="199" t="s">
        <v>154</v>
      </c>
      <c r="C4" s="200"/>
      <c r="D4" s="132">
        <f>SUM(E4:J4)</f>
        <v>1402</v>
      </c>
      <c r="E4" s="107">
        <v>6</v>
      </c>
      <c r="F4" s="108">
        <v>132</v>
      </c>
      <c r="G4" s="108">
        <v>967</v>
      </c>
      <c r="H4" s="108">
        <v>89</v>
      </c>
      <c r="I4" s="108">
        <v>6</v>
      </c>
      <c r="J4" s="109">
        <v>202</v>
      </c>
    </row>
    <row r="5" spans="1:10" ht="24.75" customHeight="1">
      <c r="A5" s="197"/>
      <c r="B5" s="110"/>
      <c r="C5" s="111" t="s">
        <v>155</v>
      </c>
      <c r="D5" s="133">
        <f aca="true" t="shared" si="0" ref="D5:D21">SUM(E5:J5)</f>
        <v>137</v>
      </c>
      <c r="E5" s="112">
        <v>2</v>
      </c>
      <c r="F5" s="113">
        <v>13</v>
      </c>
      <c r="G5" s="113">
        <v>94</v>
      </c>
      <c r="H5" s="113">
        <v>4</v>
      </c>
      <c r="I5" s="113">
        <v>0</v>
      </c>
      <c r="J5" s="114">
        <v>24</v>
      </c>
    </row>
    <row r="6" spans="1:10" ht="24.75" customHeight="1" thickBot="1">
      <c r="A6" s="198"/>
      <c r="B6" s="203" t="s">
        <v>156</v>
      </c>
      <c r="C6" s="204"/>
      <c r="D6" s="134">
        <f t="shared" si="0"/>
        <v>663</v>
      </c>
      <c r="E6" s="115">
        <v>6</v>
      </c>
      <c r="F6" s="116">
        <v>111</v>
      </c>
      <c r="G6" s="116">
        <v>446</v>
      </c>
      <c r="H6" s="116">
        <v>42</v>
      </c>
      <c r="I6" s="116">
        <v>5</v>
      </c>
      <c r="J6" s="117">
        <v>53</v>
      </c>
    </row>
    <row r="7" spans="1:10" ht="24.75" customHeight="1">
      <c r="A7" s="196" t="s">
        <v>157</v>
      </c>
      <c r="B7" s="199" t="s">
        <v>154</v>
      </c>
      <c r="C7" s="200"/>
      <c r="D7" s="132">
        <f t="shared" si="0"/>
        <v>1056</v>
      </c>
      <c r="E7" s="107">
        <v>2</v>
      </c>
      <c r="F7" s="108">
        <v>95</v>
      </c>
      <c r="G7" s="108">
        <v>718</v>
      </c>
      <c r="H7" s="108">
        <v>62</v>
      </c>
      <c r="I7" s="108">
        <v>6</v>
      </c>
      <c r="J7" s="109">
        <v>173</v>
      </c>
    </row>
    <row r="8" spans="1:10" ht="24.75" customHeight="1">
      <c r="A8" s="197"/>
      <c r="B8" s="110"/>
      <c r="C8" s="111" t="s">
        <v>155</v>
      </c>
      <c r="D8" s="135">
        <f t="shared" si="0"/>
        <v>123</v>
      </c>
      <c r="E8" s="115">
        <v>0</v>
      </c>
      <c r="F8" s="116">
        <v>7</v>
      </c>
      <c r="G8" s="116">
        <v>89</v>
      </c>
      <c r="H8" s="116">
        <v>7</v>
      </c>
      <c r="I8" s="116">
        <v>2</v>
      </c>
      <c r="J8" s="117">
        <v>18</v>
      </c>
    </row>
    <row r="9" spans="1:10" ht="24.75" customHeight="1" thickBot="1">
      <c r="A9" s="198"/>
      <c r="B9" s="203" t="s">
        <v>156</v>
      </c>
      <c r="C9" s="204"/>
      <c r="D9" s="134">
        <f t="shared" si="0"/>
        <v>469</v>
      </c>
      <c r="E9" s="112">
        <v>2</v>
      </c>
      <c r="F9" s="113">
        <v>81</v>
      </c>
      <c r="G9" s="113">
        <v>317</v>
      </c>
      <c r="H9" s="113">
        <v>23</v>
      </c>
      <c r="I9" s="113">
        <v>5</v>
      </c>
      <c r="J9" s="114">
        <v>41</v>
      </c>
    </row>
    <row r="10" spans="1:10" ht="24.75" customHeight="1">
      <c r="A10" s="196" t="s">
        <v>158</v>
      </c>
      <c r="B10" s="199" t="s">
        <v>154</v>
      </c>
      <c r="C10" s="200"/>
      <c r="D10" s="136">
        <f t="shared" si="0"/>
        <v>1164</v>
      </c>
      <c r="E10" s="118">
        <v>11</v>
      </c>
      <c r="F10" s="119">
        <v>50</v>
      </c>
      <c r="G10" s="119">
        <v>843</v>
      </c>
      <c r="H10" s="119">
        <v>52</v>
      </c>
      <c r="I10" s="119">
        <v>6</v>
      </c>
      <c r="J10" s="120">
        <v>202</v>
      </c>
    </row>
    <row r="11" spans="1:10" ht="24.75" customHeight="1">
      <c r="A11" s="197"/>
      <c r="B11" s="121"/>
      <c r="C11" s="111" t="s">
        <v>155</v>
      </c>
      <c r="D11" s="133">
        <f t="shared" si="0"/>
        <v>144</v>
      </c>
      <c r="E11" s="112">
        <v>0</v>
      </c>
      <c r="F11" s="113">
        <v>4</v>
      </c>
      <c r="G11" s="113">
        <v>102</v>
      </c>
      <c r="H11" s="113">
        <v>6</v>
      </c>
      <c r="I11" s="113">
        <v>2</v>
      </c>
      <c r="J11" s="114">
        <v>30</v>
      </c>
    </row>
    <row r="12" spans="1:10" ht="24.75" customHeight="1" thickBot="1">
      <c r="A12" s="205"/>
      <c r="B12" s="194" t="s">
        <v>156</v>
      </c>
      <c r="C12" s="195"/>
      <c r="D12" s="134">
        <f t="shared" si="0"/>
        <v>532</v>
      </c>
      <c r="E12" s="112">
        <v>10</v>
      </c>
      <c r="F12" s="113">
        <v>40</v>
      </c>
      <c r="G12" s="113">
        <v>367</v>
      </c>
      <c r="H12" s="113">
        <v>22</v>
      </c>
      <c r="I12" s="113">
        <v>4</v>
      </c>
      <c r="J12" s="114">
        <v>89</v>
      </c>
    </row>
    <row r="13" spans="1:10" ht="24.75" customHeight="1">
      <c r="A13" s="196" t="s">
        <v>159</v>
      </c>
      <c r="B13" s="199" t="s">
        <v>154</v>
      </c>
      <c r="C13" s="200"/>
      <c r="D13" s="136">
        <f t="shared" si="0"/>
        <v>1013</v>
      </c>
      <c r="E13" s="118">
        <v>1</v>
      </c>
      <c r="F13" s="119">
        <v>69</v>
      </c>
      <c r="G13" s="119">
        <v>765</v>
      </c>
      <c r="H13" s="119">
        <v>39</v>
      </c>
      <c r="I13" s="119">
        <v>6</v>
      </c>
      <c r="J13" s="120">
        <v>133</v>
      </c>
    </row>
    <row r="14" spans="1:10" ht="24.75" customHeight="1">
      <c r="A14" s="197"/>
      <c r="B14" s="121"/>
      <c r="C14" s="111" t="s">
        <v>155</v>
      </c>
      <c r="D14" s="133">
        <f t="shared" si="0"/>
        <v>116</v>
      </c>
      <c r="E14" s="112">
        <v>1</v>
      </c>
      <c r="F14" s="113">
        <v>8</v>
      </c>
      <c r="G14" s="113">
        <v>84</v>
      </c>
      <c r="H14" s="113">
        <v>2</v>
      </c>
      <c r="I14" s="113">
        <v>2</v>
      </c>
      <c r="J14" s="114">
        <v>19</v>
      </c>
    </row>
    <row r="15" spans="1:10" ht="24.75" customHeight="1" thickBot="1">
      <c r="A15" s="198"/>
      <c r="B15" s="194" t="s">
        <v>156</v>
      </c>
      <c r="C15" s="195"/>
      <c r="D15" s="134">
        <f t="shared" si="0"/>
        <v>400</v>
      </c>
      <c r="E15" s="112">
        <v>2</v>
      </c>
      <c r="F15" s="113">
        <v>59</v>
      </c>
      <c r="G15" s="113">
        <v>252</v>
      </c>
      <c r="H15" s="113">
        <v>28</v>
      </c>
      <c r="I15" s="113">
        <v>4</v>
      </c>
      <c r="J15" s="114">
        <v>55</v>
      </c>
    </row>
    <row r="16" spans="1:10" ht="24.75" customHeight="1">
      <c r="A16" s="196" t="s">
        <v>160</v>
      </c>
      <c r="B16" s="199" t="s">
        <v>154</v>
      </c>
      <c r="C16" s="200"/>
      <c r="D16" s="136">
        <f t="shared" si="0"/>
        <v>979</v>
      </c>
      <c r="E16" s="118">
        <v>4</v>
      </c>
      <c r="F16" s="119">
        <v>63</v>
      </c>
      <c r="G16" s="119">
        <v>699</v>
      </c>
      <c r="H16" s="119">
        <v>47</v>
      </c>
      <c r="I16" s="119">
        <v>4</v>
      </c>
      <c r="J16" s="120">
        <v>162</v>
      </c>
    </row>
    <row r="17" spans="1:10" ht="24.75" customHeight="1">
      <c r="A17" s="197"/>
      <c r="B17" s="121"/>
      <c r="C17" s="111" t="s">
        <v>155</v>
      </c>
      <c r="D17" s="137">
        <f t="shared" si="0"/>
        <v>134</v>
      </c>
      <c r="E17" s="112">
        <v>0</v>
      </c>
      <c r="F17" s="113">
        <v>4</v>
      </c>
      <c r="G17" s="113">
        <v>103</v>
      </c>
      <c r="H17" s="113">
        <v>5</v>
      </c>
      <c r="I17" s="113">
        <v>0</v>
      </c>
      <c r="J17" s="114">
        <v>22</v>
      </c>
    </row>
    <row r="18" spans="1:10" ht="24.75" customHeight="1" thickBot="1">
      <c r="A18" s="198"/>
      <c r="B18" s="194" t="s">
        <v>156</v>
      </c>
      <c r="C18" s="195"/>
      <c r="D18" s="138">
        <f t="shared" si="0"/>
        <v>465</v>
      </c>
      <c r="E18" s="112">
        <v>2</v>
      </c>
      <c r="F18" s="113">
        <v>53</v>
      </c>
      <c r="G18" s="113">
        <v>291</v>
      </c>
      <c r="H18" s="113">
        <v>32</v>
      </c>
      <c r="I18" s="113">
        <v>4</v>
      </c>
      <c r="J18" s="114">
        <v>83</v>
      </c>
    </row>
    <row r="19" spans="1:10" ht="24.75" customHeight="1">
      <c r="A19" s="196" t="s">
        <v>161</v>
      </c>
      <c r="B19" s="199" t="s">
        <v>154</v>
      </c>
      <c r="C19" s="200"/>
      <c r="D19" s="136">
        <f t="shared" si="0"/>
        <v>973</v>
      </c>
      <c r="E19" s="118">
        <v>5</v>
      </c>
      <c r="F19" s="119">
        <v>83</v>
      </c>
      <c r="G19" s="119">
        <v>684</v>
      </c>
      <c r="H19" s="119">
        <v>43</v>
      </c>
      <c r="I19" s="119">
        <v>10</v>
      </c>
      <c r="J19" s="120">
        <v>148</v>
      </c>
    </row>
    <row r="20" spans="1:10" ht="24.75" customHeight="1">
      <c r="A20" s="197"/>
      <c r="B20" s="122"/>
      <c r="C20" s="123" t="s">
        <v>155</v>
      </c>
      <c r="D20" s="133">
        <f t="shared" si="0"/>
        <v>92</v>
      </c>
      <c r="E20" s="112">
        <v>0</v>
      </c>
      <c r="F20" s="113">
        <v>5</v>
      </c>
      <c r="G20" s="113">
        <v>68</v>
      </c>
      <c r="H20" s="113">
        <v>1</v>
      </c>
      <c r="I20" s="113">
        <v>0</v>
      </c>
      <c r="J20" s="114">
        <v>18</v>
      </c>
    </row>
    <row r="21" spans="1:10" ht="24.75" customHeight="1" thickBot="1">
      <c r="A21" s="205"/>
      <c r="B21" s="201" t="s">
        <v>156</v>
      </c>
      <c r="C21" s="202"/>
      <c r="D21" s="138">
        <f t="shared" si="0"/>
        <v>381</v>
      </c>
      <c r="E21" s="124">
        <v>5</v>
      </c>
      <c r="F21" s="125">
        <v>60</v>
      </c>
      <c r="G21" s="125">
        <v>236</v>
      </c>
      <c r="H21" s="125">
        <v>29</v>
      </c>
      <c r="I21" s="125">
        <v>6</v>
      </c>
      <c r="J21" s="126">
        <v>45</v>
      </c>
    </row>
    <row r="22" spans="9:10" ht="13.5">
      <c r="I22" s="101"/>
      <c r="J22" s="101" t="s">
        <v>121</v>
      </c>
    </row>
    <row r="23" spans="1:10" ht="13.5">
      <c r="A23" s="127" t="s">
        <v>162</v>
      </c>
      <c r="B23" s="127" t="s">
        <v>163</v>
      </c>
      <c r="I23" s="101"/>
      <c r="J23" s="101"/>
    </row>
    <row r="24" spans="1:2" ht="13.5">
      <c r="A24" s="128" t="s">
        <v>164</v>
      </c>
      <c r="B24" s="129" t="s">
        <v>165</v>
      </c>
    </row>
    <row r="25" spans="1:2" ht="13.5">
      <c r="A25" s="128" t="s">
        <v>166</v>
      </c>
      <c r="B25" s="130" t="s">
        <v>167</v>
      </c>
    </row>
    <row r="26" spans="1:2" ht="13.5">
      <c r="A26" s="128" t="s">
        <v>168</v>
      </c>
      <c r="B26" s="130" t="s">
        <v>169</v>
      </c>
    </row>
    <row r="27" spans="1:2" ht="13.5">
      <c r="A27" s="128" t="s">
        <v>170</v>
      </c>
      <c r="B27" s="130" t="s">
        <v>171</v>
      </c>
    </row>
    <row r="28" spans="1:2" ht="13.5">
      <c r="A28" s="128" t="s">
        <v>172</v>
      </c>
      <c r="B28" s="130" t="s">
        <v>173</v>
      </c>
    </row>
    <row r="29" spans="1:2" ht="13.5">
      <c r="A29" s="128" t="s">
        <v>174</v>
      </c>
      <c r="B29" s="130" t="s">
        <v>175</v>
      </c>
    </row>
    <row r="30" spans="1:2" ht="13.5">
      <c r="A30" s="128" t="s">
        <v>176</v>
      </c>
      <c r="B30" s="129" t="s">
        <v>177</v>
      </c>
    </row>
    <row r="31" ht="13.5">
      <c r="A31" s="131"/>
    </row>
    <row r="32" ht="13.5">
      <c r="A32" s="131"/>
    </row>
  </sheetData>
  <sheetProtection/>
  <mergeCells count="20">
    <mergeCell ref="A19:A21"/>
    <mergeCell ref="A4:A6"/>
    <mergeCell ref="A7:A9"/>
    <mergeCell ref="A10:A12"/>
    <mergeCell ref="A13:A15"/>
    <mergeCell ref="A1:J1"/>
    <mergeCell ref="B3:C3"/>
    <mergeCell ref="B4:C4"/>
    <mergeCell ref="B6:C6"/>
    <mergeCell ref="B16:C16"/>
    <mergeCell ref="B18:C18"/>
    <mergeCell ref="A16:A18"/>
    <mergeCell ref="B19:C19"/>
    <mergeCell ref="B21:C21"/>
    <mergeCell ref="B7:C7"/>
    <mergeCell ref="B9:C9"/>
    <mergeCell ref="B10:C10"/>
    <mergeCell ref="B12:C12"/>
    <mergeCell ref="B13:C13"/>
    <mergeCell ref="B15:C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Normal="70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10.00390625" style="1" customWidth="1"/>
    <col min="2" max="2" width="6.125" style="1" customWidth="1"/>
    <col min="3" max="16384" width="9.00390625" style="1" customWidth="1"/>
  </cols>
  <sheetData>
    <row r="1" spans="1:9" ht="18.75">
      <c r="A1" s="211" t="s">
        <v>183</v>
      </c>
      <c r="B1" s="211"/>
      <c r="C1" s="211"/>
      <c r="D1" s="211"/>
      <c r="E1" s="211"/>
      <c r="F1" s="211"/>
      <c r="G1" s="211"/>
      <c r="H1" s="211"/>
      <c r="I1" s="211"/>
    </row>
    <row r="2" ht="14.25" thickBot="1">
      <c r="I2" s="93" t="s">
        <v>179</v>
      </c>
    </row>
    <row r="3" spans="1:9" ht="14.25" thickBot="1">
      <c r="A3" s="139" t="s">
        <v>123</v>
      </c>
      <c r="B3" s="95" t="s">
        <v>125</v>
      </c>
      <c r="C3" s="94" t="s">
        <v>53</v>
      </c>
      <c r="D3" s="95" t="s">
        <v>81</v>
      </c>
      <c r="E3" s="96" t="s">
        <v>87</v>
      </c>
      <c r="F3" s="96" t="s">
        <v>83</v>
      </c>
      <c r="G3" s="96" t="s">
        <v>84</v>
      </c>
      <c r="H3" s="96" t="s">
        <v>85</v>
      </c>
      <c r="I3" s="97" t="s">
        <v>86</v>
      </c>
    </row>
    <row r="4" spans="1:9" ht="30" customHeight="1">
      <c r="A4" s="209" t="s">
        <v>138</v>
      </c>
      <c r="B4" s="140" t="s">
        <v>88</v>
      </c>
      <c r="C4" s="141">
        <f>SUM(D4:I4)</f>
        <v>393</v>
      </c>
      <c r="D4" s="142">
        <v>7</v>
      </c>
      <c r="E4" s="143">
        <v>108</v>
      </c>
      <c r="F4" s="143">
        <v>178</v>
      </c>
      <c r="G4" s="143">
        <v>19</v>
      </c>
      <c r="H4" s="143">
        <v>23</v>
      </c>
      <c r="I4" s="144">
        <v>58</v>
      </c>
    </row>
    <row r="5" spans="1:9" ht="30" customHeight="1" thickBot="1">
      <c r="A5" s="210"/>
      <c r="B5" s="145" t="s">
        <v>89</v>
      </c>
      <c r="C5" s="146">
        <f aca="true" t="shared" si="0" ref="C5:C15">SUM(D5:I5)</f>
        <v>141</v>
      </c>
      <c r="D5" s="147">
        <v>0</v>
      </c>
      <c r="E5" s="148">
        <v>25</v>
      </c>
      <c r="F5" s="148">
        <v>84</v>
      </c>
      <c r="G5" s="148">
        <v>0</v>
      </c>
      <c r="H5" s="148">
        <v>8</v>
      </c>
      <c r="I5" s="149">
        <v>24</v>
      </c>
    </row>
    <row r="6" spans="1:9" ht="30" customHeight="1">
      <c r="A6" s="212" t="s">
        <v>139</v>
      </c>
      <c r="B6" s="150" t="s">
        <v>88</v>
      </c>
      <c r="C6" s="151">
        <f t="shared" si="0"/>
        <v>303</v>
      </c>
      <c r="D6" s="152">
        <v>2</v>
      </c>
      <c r="E6" s="91">
        <v>87</v>
      </c>
      <c r="F6" s="91">
        <v>146</v>
      </c>
      <c r="G6" s="91">
        <v>16</v>
      </c>
      <c r="H6" s="91">
        <v>10</v>
      </c>
      <c r="I6" s="153">
        <v>42</v>
      </c>
    </row>
    <row r="7" spans="1:9" ht="30" customHeight="1" thickBot="1">
      <c r="A7" s="213"/>
      <c r="B7" s="92" t="s">
        <v>89</v>
      </c>
      <c r="C7" s="154">
        <f t="shared" si="0"/>
        <v>83</v>
      </c>
      <c r="D7" s="155">
        <v>0</v>
      </c>
      <c r="E7" s="90">
        <v>15</v>
      </c>
      <c r="F7" s="90">
        <v>51</v>
      </c>
      <c r="G7" s="90">
        <v>0</v>
      </c>
      <c r="H7" s="90">
        <v>1</v>
      </c>
      <c r="I7" s="156">
        <v>16</v>
      </c>
    </row>
    <row r="8" spans="1:9" ht="30" customHeight="1">
      <c r="A8" s="209" t="s">
        <v>140</v>
      </c>
      <c r="B8" s="140" t="s">
        <v>88</v>
      </c>
      <c r="C8" s="151">
        <f t="shared" si="0"/>
        <v>317</v>
      </c>
      <c r="D8" s="142">
        <v>7</v>
      </c>
      <c r="E8" s="143">
        <v>35</v>
      </c>
      <c r="F8" s="143">
        <v>191</v>
      </c>
      <c r="G8" s="143">
        <v>16</v>
      </c>
      <c r="H8" s="143">
        <v>7</v>
      </c>
      <c r="I8" s="144">
        <v>61</v>
      </c>
    </row>
    <row r="9" spans="1:9" ht="30" customHeight="1" thickBot="1">
      <c r="A9" s="210"/>
      <c r="B9" s="145" t="s">
        <v>89</v>
      </c>
      <c r="C9" s="154">
        <f t="shared" si="0"/>
        <v>104</v>
      </c>
      <c r="D9" s="147">
        <v>0</v>
      </c>
      <c r="E9" s="148">
        <v>2</v>
      </c>
      <c r="F9" s="148">
        <v>73</v>
      </c>
      <c r="G9" s="148">
        <v>1</v>
      </c>
      <c r="H9" s="148">
        <v>0</v>
      </c>
      <c r="I9" s="149">
        <v>28</v>
      </c>
    </row>
    <row r="10" spans="1:9" ht="30" customHeight="1">
      <c r="A10" s="209" t="s">
        <v>141</v>
      </c>
      <c r="B10" s="150" t="s">
        <v>88</v>
      </c>
      <c r="C10" s="141">
        <f t="shared" si="0"/>
        <v>324</v>
      </c>
      <c r="D10" s="152">
        <v>2</v>
      </c>
      <c r="E10" s="91">
        <v>66</v>
      </c>
      <c r="F10" s="91">
        <v>175</v>
      </c>
      <c r="G10" s="91">
        <v>18</v>
      </c>
      <c r="H10" s="91">
        <v>11</v>
      </c>
      <c r="I10" s="153">
        <v>52</v>
      </c>
    </row>
    <row r="11" spans="1:9" ht="30" customHeight="1" thickBot="1">
      <c r="A11" s="210"/>
      <c r="B11" s="157" t="s">
        <v>89</v>
      </c>
      <c r="C11" s="146">
        <f t="shared" si="0"/>
        <v>87</v>
      </c>
      <c r="D11" s="147">
        <v>0</v>
      </c>
      <c r="E11" s="148">
        <v>4</v>
      </c>
      <c r="F11" s="148">
        <v>68</v>
      </c>
      <c r="G11" s="148">
        <v>1</v>
      </c>
      <c r="H11" s="148">
        <v>0</v>
      </c>
      <c r="I11" s="149">
        <v>14</v>
      </c>
    </row>
    <row r="12" spans="1:9" ht="30" customHeight="1">
      <c r="A12" s="212" t="s">
        <v>142</v>
      </c>
      <c r="B12" s="150" t="s">
        <v>88</v>
      </c>
      <c r="C12" s="141">
        <f t="shared" si="0"/>
        <v>346</v>
      </c>
      <c r="D12" s="152">
        <v>2</v>
      </c>
      <c r="E12" s="91">
        <v>55</v>
      </c>
      <c r="F12" s="91">
        <v>197</v>
      </c>
      <c r="G12" s="91">
        <v>19</v>
      </c>
      <c r="H12" s="91">
        <v>3</v>
      </c>
      <c r="I12" s="153">
        <v>70</v>
      </c>
    </row>
    <row r="13" spans="1:9" ht="30" customHeight="1" thickBot="1">
      <c r="A13" s="213"/>
      <c r="B13" s="92" t="s">
        <v>89</v>
      </c>
      <c r="C13" s="146">
        <f t="shared" si="0"/>
        <v>114</v>
      </c>
      <c r="D13" s="155">
        <v>0</v>
      </c>
      <c r="E13" s="90">
        <v>5</v>
      </c>
      <c r="F13" s="90">
        <v>71</v>
      </c>
      <c r="G13" s="90">
        <v>0</v>
      </c>
      <c r="H13" s="90">
        <v>1</v>
      </c>
      <c r="I13" s="156">
        <v>37</v>
      </c>
    </row>
    <row r="14" spans="1:9" ht="30" customHeight="1">
      <c r="A14" s="209" t="s">
        <v>143</v>
      </c>
      <c r="B14" s="140" t="s">
        <v>88</v>
      </c>
      <c r="C14" s="151">
        <f t="shared" si="0"/>
        <v>300</v>
      </c>
      <c r="D14" s="142">
        <v>4</v>
      </c>
      <c r="E14" s="143">
        <v>59</v>
      </c>
      <c r="F14" s="143">
        <v>178</v>
      </c>
      <c r="G14" s="143">
        <v>18</v>
      </c>
      <c r="H14" s="143">
        <v>9</v>
      </c>
      <c r="I14" s="144">
        <v>32</v>
      </c>
    </row>
    <row r="15" spans="1:9" ht="30" customHeight="1" thickBot="1">
      <c r="A15" s="210"/>
      <c r="B15" s="145" t="s">
        <v>89</v>
      </c>
      <c r="C15" s="158">
        <f t="shared" si="0"/>
        <v>105</v>
      </c>
      <c r="D15" s="147">
        <v>0</v>
      </c>
      <c r="E15" s="148">
        <v>13</v>
      </c>
      <c r="F15" s="148">
        <v>82</v>
      </c>
      <c r="G15" s="148">
        <v>0</v>
      </c>
      <c r="H15" s="148">
        <v>1</v>
      </c>
      <c r="I15" s="149">
        <v>9</v>
      </c>
    </row>
    <row r="16" spans="3:9" ht="13.5">
      <c r="C16" s="159"/>
      <c r="I16" s="93" t="s">
        <v>121</v>
      </c>
    </row>
    <row r="17" spans="1:2" ht="13.5">
      <c r="A17" s="98" t="s">
        <v>180</v>
      </c>
      <c r="B17" s="44" t="s">
        <v>181</v>
      </c>
    </row>
    <row r="18" spans="1:2" ht="13.5">
      <c r="A18" s="98" t="s">
        <v>164</v>
      </c>
      <c r="B18" s="44" t="s">
        <v>165</v>
      </c>
    </row>
    <row r="19" spans="1:2" ht="13.5">
      <c r="A19" s="98" t="s">
        <v>166</v>
      </c>
      <c r="B19" s="43" t="s">
        <v>167</v>
      </c>
    </row>
    <row r="20" spans="1:2" ht="13.5">
      <c r="A20" s="98" t="s">
        <v>168</v>
      </c>
      <c r="B20" s="43" t="s">
        <v>169</v>
      </c>
    </row>
    <row r="21" spans="1:2" ht="13.5">
      <c r="A21" s="98" t="s">
        <v>170</v>
      </c>
      <c r="B21" s="43" t="s">
        <v>171</v>
      </c>
    </row>
    <row r="22" spans="1:2" ht="13.5">
      <c r="A22" s="98" t="s">
        <v>172</v>
      </c>
      <c r="B22" s="43" t="s">
        <v>173</v>
      </c>
    </row>
    <row r="23" spans="1:2" ht="13.5">
      <c r="A23" s="98" t="s">
        <v>174</v>
      </c>
      <c r="B23" s="43" t="s">
        <v>182</v>
      </c>
    </row>
    <row r="25" ht="13.5">
      <c r="A25" s="99"/>
    </row>
    <row r="26" ht="13.5">
      <c r="A26" s="99"/>
    </row>
  </sheetData>
  <sheetProtection/>
  <mergeCells count="7">
    <mergeCell ref="A14:A15"/>
    <mergeCell ref="A1:I1"/>
    <mergeCell ref="A4:A5"/>
    <mergeCell ref="A6:A7"/>
    <mergeCell ref="A8:A9"/>
    <mergeCell ref="A10:A11"/>
    <mergeCell ref="A12:A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85" zoomScaleNormal="75" zoomScaleSheetLayoutView="85" zoomScalePageLayoutView="0" workbookViewId="0" topLeftCell="A1">
      <selection activeCell="K21" sqref="K21"/>
    </sheetView>
  </sheetViews>
  <sheetFormatPr defaultColWidth="9.00390625" defaultRowHeight="13.5"/>
  <cols>
    <col min="3" max="9" width="9.125" style="0" bestFit="1" customWidth="1"/>
    <col min="10" max="10" width="10.125" style="0" bestFit="1" customWidth="1"/>
    <col min="11" max="11" width="9.125" style="0" bestFit="1" customWidth="1"/>
    <col min="12" max="12" width="9.75390625" style="0" bestFit="1" customWidth="1"/>
    <col min="13" max="16" width="9.125" style="0" bestFit="1" customWidth="1"/>
  </cols>
  <sheetData>
    <row r="1" spans="1:16" ht="18.75">
      <c r="A1" s="214" t="s">
        <v>184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13.5">
      <c r="A2" s="51"/>
      <c r="B2" s="51"/>
      <c r="C2" s="51"/>
      <c r="D2" s="51"/>
      <c r="E2" s="51"/>
      <c r="F2" s="51"/>
      <c r="G2" s="51"/>
      <c r="H2" s="51"/>
      <c r="I2" s="51"/>
      <c r="J2" s="52"/>
      <c r="K2" s="53"/>
      <c r="L2" s="52"/>
      <c r="P2" s="52" t="s">
        <v>185</v>
      </c>
    </row>
    <row r="3" spans="1:16" ht="13.5">
      <c r="A3" s="164" t="s">
        <v>125</v>
      </c>
      <c r="B3" s="164" t="s">
        <v>126</v>
      </c>
      <c r="C3" s="164" t="s">
        <v>90</v>
      </c>
      <c r="D3" s="164"/>
      <c r="E3" s="164" t="s">
        <v>100</v>
      </c>
      <c r="F3" s="164"/>
      <c r="G3" s="164" t="s">
        <v>101</v>
      </c>
      <c r="H3" s="164"/>
      <c r="I3" s="164" t="s">
        <v>102</v>
      </c>
      <c r="J3" s="164"/>
      <c r="K3" s="164" t="s">
        <v>84</v>
      </c>
      <c r="L3" s="164"/>
      <c r="M3" s="164" t="s">
        <v>85</v>
      </c>
      <c r="N3" s="164"/>
      <c r="O3" s="164" t="s">
        <v>86</v>
      </c>
      <c r="P3" s="164"/>
    </row>
    <row r="4" spans="1:16" ht="13.5">
      <c r="A4" s="164"/>
      <c r="B4" s="164"/>
      <c r="C4" s="4" t="s">
        <v>186</v>
      </c>
      <c r="D4" s="4" t="s">
        <v>209</v>
      </c>
      <c r="E4" s="4" t="s">
        <v>186</v>
      </c>
      <c r="F4" s="4" t="s">
        <v>209</v>
      </c>
      <c r="G4" s="4" t="s">
        <v>186</v>
      </c>
      <c r="H4" s="4" t="s">
        <v>209</v>
      </c>
      <c r="I4" s="4" t="s">
        <v>186</v>
      </c>
      <c r="J4" s="4" t="s">
        <v>209</v>
      </c>
      <c r="K4" s="4" t="s">
        <v>186</v>
      </c>
      <c r="L4" s="4" t="s">
        <v>209</v>
      </c>
      <c r="M4" s="4" t="s">
        <v>186</v>
      </c>
      <c r="N4" s="4" t="s">
        <v>209</v>
      </c>
      <c r="O4" s="4" t="s">
        <v>186</v>
      </c>
      <c r="P4" s="4" t="s">
        <v>209</v>
      </c>
    </row>
    <row r="5" spans="1:16" ht="13.5">
      <c r="A5" s="39" t="s">
        <v>93</v>
      </c>
      <c r="B5" s="32">
        <v>93011</v>
      </c>
      <c r="C5" s="2">
        <f>SUM(E5,G5,I5,K5,M5,O5)</f>
        <v>795</v>
      </c>
      <c r="D5" s="160">
        <f aca="true" t="shared" si="0" ref="D5:D14">C5/B5*10000</f>
        <v>85.47376116803389</v>
      </c>
      <c r="E5" s="2">
        <v>5</v>
      </c>
      <c r="F5" s="54">
        <f>E5/B5*10000</f>
        <v>0.5375708249561879</v>
      </c>
      <c r="G5" s="2">
        <v>71</v>
      </c>
      <c r="H5" s="54">
        <f aca="true" t="shared" si="1" ref="H5:H14">G5/B5*10000</f>
        <v>7.633505714377869</v>
      </c>
      <c r="I5" s="2">
        <v>566</v>
      </c>
      <c r="J5" s="54">
        <f>I5/B5*10000</f>
        <v>60.85301738504048</v>
      </c>
      <c r="K5" s="2">
        <v>32</v>
      </c>
      <c r="L5" s="54">
        <f>K5/B5*10000</f>
        <v>3.4404532797196032</v>
      </c>
      <c r="M5" s="2">
        <v>7</v>
      </c>
      <c r="N5" s="54">
        <f>M5/B5*10000</f>
        <v>0.7525991549386633</v>
      </c>
      <c r="O5" s="2">
        <v>114</v>
      </c>
      <c r="P5" s="54">
        <f>O5/B5*10000</f>
        <v>12.256614809001087</v>
      </c>
    </row>
    <row r="6" spans="1:16" ht="13.5">
      <c r="A6" s="4" t="s">
        <v>94</v>
      </c>
      <c r="B6" s="32">
        <v>110242</v>
      </c>
      <c r="C6" s="2">
        <f aca="true" t="shared" si="2" ref="C6:C14">SUM(E6,G6,I6,K6,M6,O6)</f>
        <v>1008</v>
      </c>
      <c r="D6" s="160">
        <f t="shared" si="0"/>
        <v>91.43520618276156</v>
      </c>
      <c r="E6" s="2">
        <v>4</v>
      </c>
      <c r="F6" s="54">
        <f>E6/B6*10000</f>
        <v>0.36283811977286334</v>
      </c>
      <c r="G6" s="2">
        <v>74</v>
      </c>
      <c r="H6" s="54">
        <f t="shared" si="1"/>
        <v>6.712505215797971</v>
      </c>
      <c r="I6" s="2">
        <v>729</v>
      </c>
      <c r="J6" s="54">
        <f aca="true" t="shared" si="3" ref="J6:J14">I6/B6*10000</f>
        <v>66.12724732860434</v>
      </c>
      <c r="K6" s="2">
        <v>35</v>
      </c>
      <c r="L6" s="54">
        <f aca="true" t="shared" si="4" ref="L6:L14">K6/B6*10000</f>
        <v>3.174833548012554</v>
      </c>
      <c r="M6" s="2">
        <v>9</v>
      </c>
      <c r="N6" s="54">
        <f aca="true" t="shared" si="5" ref="N6:N14">M6/B6*10000</f>
        <v>0.8163857694889425</v>
      </c>
      <c r="O6" s="2">
        <v>157</v>
      </c>
      <c r="P6" s="54">
        <f aca="true" t="shared" si="6" ref="P6:P14">O6/B6*10000</f>
        <v>14.241396201084887</v>
      </c>
    </row>
    <row r="7" spans="1:16" ht="13.5">
      <c r="A7" s="4" t="s">
        <v>91</v>
      </c>
      <c r="B7" s="32">
        <v>130996</v>
      </c>
      <c r="C7" s="2">
        <f t="shared" si="2"/>
        <v>1221</v>
      </c>
      <c r="D7" s="160">
        <f t="shared" si="0"/>
        <v>93.20895294512809</v>
      </c>
      <c r="E7" s="2">
        <v>10</v>
      </c>
      <c r="F7" s="54">
        <f aca="true" t="shared" si="7" ref="F7:F14">E7/B7*10000</f>
        <v>0.7633820880026871</v>
      </c>
      <c r="G7" s="2">
        <v>123</v>
      </c>
      <c r="H7" s="54">
        <f t="shared" si="1"/>
        <v>9.389599682433051</v>
      </c>
      <c r="I7" s="2">
        <v>812</v>
      </c>
      <c r="J7" s="54">
        <f t="shared" si="3"/>
        <v>61.98662554581819</v>
      </c>
      <c r="K7" s="2">
        <v>65</v>
      </c>
      <c r="L7" s="54">
        <f t="shared" si="4"/>
        <v>4.961983572017465</v>
      </c>
      <c r="M7" s="2">
        <v>10</v>
      </c>
      <c r="N7" s="54">
        <f t="shared" si="5"/>
        <v>0.7633820880026871</v>
      </c>
      <c r="O7" s="2">
        <v>201</v>
      </c>
      <c r="P7" s="54">
        <f t="shared" si="6"/>
        <v>15.343979968854011</v>
      </c>
    </row>
    <row r="8" spans="1:16" ht="13.5">
      <c r="A8" s="4" t="s">
        <v>92</v>
      </c>
      <c r="B8" s="32">
        <v>116376</v>
      </c>
      <c r="C8" s="2">
        <f t="shared" si="2"/>
        <v>916</v>
      </c>
      <c r="D8" s="160">
        <f t="shared" si="0"/>
        <v>78.71038702137899</v>
      </c>
      <c r="E8" s="2">
        <v>11</v>
      </c>
      <c r="F8" s="54">
        <f t="shared" si="7"/>
        <v>0.9452120712174331</v>
      </c>
      <c r="G8" s="2">
        <v>51</v>
      </c>
      <c r="H8" s="54">
        <f t="shared" si="1"/>
        <v>4.382346875644463</v>
      </c>
      <c r="I8" s="2">
        <v>673</v>
      </c>
      <c r="J8" s="54">
        <f t="shared" si="3"/>
        <v>57.82979308448478</v>
      </c>
      <c r="K8" s="2">
        <v>43</v>
      </c>
      <c r="L8" s="54">
        <f t="shared" si="4"/>
        <v>3.6949199147590566</v>
      </c>
      <c r="M8" s="2">
        <v>19</v>
      </c>
      <c r="N8" s="54">
        <f t="shared" si="5"/>
        <v>1.632639032102839</v>
      </c>
      <c r="O8" s="2">
        <v>119</v>
      </c>
      <c r="P8" s="54">
        <f t="shared" si="6"/>
        <v>10.225476043170412</v>
      </c>
    </row>
    <row r="9" spans="1:16" ht="13.5">
      <c r="A9" s="4" t="s">
        <v>95</v>
      </c>
      <c r="B9" s="32">
        <v>38654</v>
      </c>
      <c r="C9" s="2">
        <f t="shared" si="2"/>
        <v>211</v>
      </c>
      <c r="D9" s="160">
        <f t="shared" si="0"/>
        <v>54.586847415532674</v>
      </c>
      <c r="E9" s="2">
        <v>2</v>
      </c>
      <c r="F9" s="54">
        <f t="shared" si="7"/>
        <v>0.517410875976613</v>
      </c>
      <c r="G9" s="2">
        <v>16</v>
      </c>
      <c r="H9" s="54">
        <f t="shared" si="1"/>
        <v>4.139287007812904</v>
      </c>
      <c r="I9" s="2">
        <v>154</v>
      </c>
      <c r="J9" s="54">
        <f t="shared" si="3"/>
        <v>39.8406374501992</v>
      </c>
      <c r="K9" s="2">
        <v>11</v>
      </c>
      <c r="L9" s="54">
        <f t="shared" si="4"/>
        <v>2.8457598178713717</v>
      </c>
      <c r="M9" s="2">
        <v>2</v>
      </c>
      <c r="N9" s="54">
        <f t="shared" si="5"/>
        <v>0.517410875976613</v>
      </c>
      <c r="O9" s="2">
        <v>26</v>
      </c>
      <c r="P9" s="54">
        <f t="shared" si="6"/>
        <v>6.726341387695969</v>
      </c>
    </row>
    <row r="10" spans="1:16" ht="13.5">
      <c r="A10" s="4" t="s">
        <v>96</v>
      </c>
      <c r="B10" s="32">
        <v>13748</v>
      </c>
      <c r="C10" s="2">
        <f t="shared" si="2"/>
        <v>143</v>
      </c>
      <c r="D10" s="160">
        <f t="shared" si="0"/>
        <v>104.01512947337795</v>
      </c>
      <c r="E10" s="2">
        <v>1</v>
      </c>
      <c r="F10" s="54">
        <f>E10/B10*10000</f>
        <v>0.7273785277858598</v>
      </c>
      <c r="G10" s="2">
        <v>11</v>
      </c>
      <c r="H10" s="54">
        <f t="shared" si="1"/>
        <v>8.001163805644458</v>
      </c>
      <c r="I10" s="2">
        <v>102</v>
      </c>
      <c r="J10" s="54">
        <f t="shared" si="3"/>
        <v>74.1926098341577</v>
      </c>
      <c r="K10" s="2">
        <v>4</v>
      </c>
      <c r="L10" s="54">
        <f t="shared" si="4"/>
        <v>2.909514111143439</v>
      </c>
      <c r="M10" s="2">
        <v>1</v>
      </c>
      <c r="N10" s="54">
        <f t="shared" si="5"/>
        <v>0.7273785277858598</v>
      </c>
      <c r="O10" s="2">
        <v>24</v>
      </c>
      <c r="P10" s="54">
        <f>O10/B10*10000</f>
        <v>17.457084666860634</v>
      </c>
    </row>
    <row r="11" spans="1:16" ht="13.5">
      <c r="A11" s="4" t="s">
        <v>97</v>
      </c>
      <c r="B11" s="32">
        <v>27664</v>
      </c>
      <c r="C11" s="2">
        <f t="shared" si="2"/>
        <v>378</v>
      </c>
      <c r="D11" s="160">
        <f t="shared" si="0"/>
        <v>136.63967611336034</v>
      </c>
      <c r="E11" s="2">
        <v>3</v>
      </c>
      <c r="F11" s="54">
        <f t="shared" si="7"/>
        <v>1.0844418739155581</v>
      </c>
      <c r="G11" s="2">
        <v>20</v>
      </c>
      <c r="H11" s="54">
        <f t="shared" si="1"/>
        <v>7.2296124927703875</v>
      </c>
      <c r="I11" s="2">
        <v>281</v>
      </c>
      <c r="J11" s="54">
        <f t="shared" si="3"/>
        <v>101.57605552342395</v>
      </c>
      <c r="K11" s="2">
        <v>6</v>
      </c>
      <c r="L11" s="54">
        <f t="shared" si="4"/>
        <v>2.1688837478311163</v>
      </c>
      <c r="M11" s="2">
        <v>4</v>
      </c>
      <c r="N11" s="54">
        <f t="shared" si="5"/>
        <v>1.4459224985540775</v>
      </c>
      <c r="O11" s="2">
        <v>64</v>
      </c>
      <c r="P11" s="54">
        <f t="shared" si="6"/>
        <v>23.13475997686524</v>
      </c>
    </row>
    <row r="12" spans="1:16" ht="13.5">
      <c r="A12" s="48" t="s">
        <v>11</v>
      </c>
      <c r="B12" s="49">
        <v>15838</v>
      </c>
      <c r="C12" s="47">
        <f t="shared" si="2"/>
        <v>102</v>
      </c>
      <c r="D12" s="161">
        <f t="shared" si="0"/>
        <v>64.40207096855664</v>
      </c>
      <c r="E12" s="50">
        <v>0</v>
      </c>
      <c r="F12" s="55">
        <f t="shared" si="7"/>
        <v>0</v>
      </c>
      <c r="G12" s="50">
        <v>5</v>
      </c>
      <c r="H12" s="55">
        <f t="shared" si="1"/>
        <v>3.156964263164541</v>
      </c>
      <c r="I12" s="50">
        <v>68</v>
      </c>
      <c r="J12" s="55">
        <f t="shared" si="3"/>
        <v>42.93471397903776</v>
      </c>
      <c r="K12" s="50">
        <v>1</v>
      </c>
      <c r="L12" s="55">
        <f t="shared" si="4"/>
        <v>0.6313928526329082</v>
      </c>
      <c r="M12" s="50">
        <v>0</v>
      </c>
      <c r="N12" s="55">
        <f t="shared" si="5"/>
        <v>0</v>
      </c>
      <c r="O12" s="50">
        <v>28</v>
      </c>
      <c r="P12" s="55">
        <f t="shared" si="6"/>
        <v>17.67899987372143</v>
      </c>
    </row>
    <row r="13" spans="1:16" ht="13.5">
      <c r="A13" s="4" t="s">
        <v>12</v>
      </c>
      <c r="B13" s="32">
        <v>17549</v>
      </c>
      <c r="C13" s="2">
        <f t="shared" si="2"/>
        <v>96</v>
      </c>
      <c r="D13" s="160">
        <f t="shared" si="0"/>
        <v>54.70397173628127</v>
      </c>
      <c r="E13" s="2">
        <v>0</v>
      </c>
      <c r="F13" s="54">
        <f t="shared" si="7"/>
        <v>0</v>
      </c>
      <c r="G13" s="2">
        <v>8</v>
      </c>
      <c r="H13" s="54">
        <f t="shared" si="1"/>
        <v>4.558664311356773</v>
      </c>
      <c r="I13" s="2">
        <v>75</v>
      </c>
      <c r="J13" s="54">
        <f t="shared" si="3"/>
        <v>42.73747791896974</v>
      </c>
      <c r="K13" s="2">
        <v>2</v>
      </c>
      <c r="L13" s="54">
        <f t="shared" si="4"/>
        <v>1.1396660778391932</v>
      </c>
      <c r="M13" s="2">
        <v>2</v>
      </c>
      <c r="N13" s="54">
        <f t="shared" si="5"/>
        <v>1.1396660778391932</v>
      </c>
      <c r="O13" s="2">
        <v>9</v>
      </c>
      <c r="P13" s="54">
        <f t="shared" si="6"/>
        <v>5.128497350276368</v>
      </c>
    </row>
    <row r="14" spans="1:16" ht="13.5">
      <c r="A14" s="4" t="s">
        <v>98</v>
      </c>
      <c r="B14" s="32">
        <v>34805</v>
      </c>
      <c r="C14" s="2">
        <f t="shared" si="2"/>
        <v>222</v>
      </c>
      <c r="D14" s="160">
        <f t="shared" si="0"/>
        <v>63.78393908921132</v>
      </c>
      <c r="E14" s="2">
        <v>1</v>
      </c>
      <c r="F14" s="54">
        <f t="shared" si="7"/>
        <v>0.28731504094239335</v>
      </c>
      <c r="G14" s="2">
        <v>8</v>
      </c>
      <c r="H14" s="54">
        <f t="shared" si="1"/>
        <v>2.298520327539147</v>
      </c>
      <c r="I14" s="2">
        <v>188</v>
      </c>
      <c r="J14" s="54">
        <f t="shared" si="3"/>
        <v>54.01522769716995</v>
      </c>
      <c r="K14" s="2">
        <v>5</v>
      </c>
      <c r="L14" s="54">
        <f t="shared" si="4"/>
        <v>1.4365752047119666</v>
      </c>
      <c r="M14" s="2">
        <v>0</v>
      </c>
      <c r="N14" s="54">
        <f t="shared" si="5"/>
        <v>0</v>
      </c>
      <c r="O14" s="2">
        <v>20</v>
      </c>
      <c r="P14" s="54">
        <f t="shared" si="6"/>
        <v>5.746300818847867</v>
      </c>
    </row>
    <row r="15" spans="1:16" ht="13.5">
      <c r="A15" s="51" t="s">
        <v>99</v>
      </c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2"/>
      <c r="M15" s="52"/>
      <c r="N15" s="52"/>
      <c r="O15" s="52"/>
      <c r="P15" s="52" t="s">
        <v>121</v>
      </c>
    </row>
    <row r="20" ht="13.5">
      <c r="B20" s="56"/>
    </row>
  </sheetData>
  <sheetProtection/>
  <mergeCells count="10">
    <mergeCell ref="A1:P1"/>
    <mergeCell ref="M3:N3"/>
    <mergeCell ref="O3:P3"/>
    <mergeCell ref="K3:L3"/>
    <mergeCell ref="G3:H3"/>
    <mergeCell ref="I3:J3"/>
    <mergeCell ref="A3:A4"/>
    <mergeCell ref="B3:B4"/>
    <mergeCell ref="C3:D3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30" zoomScaleNormal="75" zoomScaleSheetLayoutView="130" zoomScalePageLayoutView="0" workbookViewId="0" topLeftCell="A1">
      <selection activeCell="F13" sqref="F13"/>
    </sheetView>
  </sheetViews>
  <sheetFormatPr defaultColWidth="9.00390625" defaultRowHeight="13.5"/>
  <cols>
    <col min="1" max="1" width="10.00390625" style="0" customWidth="1"/>
    <col min="2" max="5" width="7.50390625" style="0" customWidth="1"/>
    <col min="6" max="8" width="9.125" style="0" bestFit="1" customWidth="1"/>
    <col min="9" max="9" width="9.25390625" style="0" bestFit="1" customWidth="1"/>
  </cols>
  <sheetData>
    <row r="1" spans="1:9" ht="18.75">
      <c r="A1" s="163" t="s">
        <v>187</v>
      </c>
      <c r="B1" s="163"/>
      <c r="C1" s="163"/>
      <c r="D1" s="163"/>
      <c r="E1" s="163"/>
      <c r="F1" s="163"/>
      <c r="G1" s="163"/>
      <c r="H1" s="163"/>
      <c r="I1" s="163"/>
    </row>
    <row r="2" spans="1:9" ht="13.5">
      <c r="A2" s="1"/>
      <c r="B2" s="1"/>
      <c r="C2" s="1"/>
      <c r="D2" s="1"/>
      <c r="E2" s="1"/>
      <c r="F2" s="1"/>
      <c r="G2" s="1"/>
      <c r="H2" s="1"/>
      <c r="I2" s="31" t="s">
        <v>196</v>
      </c>
    </row>
    <row r="3" spans="1:9" ht="13.5">
      <c r="A3" s="167" t="s">
        <v>152</v>
      </c>
      <c r="B3" s="164" t="s">
        <v>188</v>
      </c>
      <c r="C3" s="164"/>
      <c r="D3" s="164"/>
      <c r="E3" s="164"/>
      <c r="F3" s="215" t="s">
        <v>189</v>
      </c>
      <c r="G3" s="216"/>
      <c r="H3" s="215" t="s">
        <v>192</v>
      </c>
      <c r="I3" s="216"/>
    </row>
    <row r="4" spans="1:9" ht="13.5">
      <c r="A4" s="167"/>
      <c r="B4" s="10" t="s">
        <v>103</v>
      </c>
      <c r="C4" s="10" t="s">
        <v>104</v>
      </c>
      <c r="D4" s="20" t="s">
        <v>105</v>
      </c>
      <c r="E4" s="22" t="s">
        <v>106</v>
      </c>
      <c r="F4" s="57" t="s">
        <v>190</v>
      </c>
      <c r="G4" s="57" t="s">
        <v>191</v>
      </c>
      <c r="H4" s="57" t="s">
        <v>190</v>
      </c>
      <c r="I4" s="57" t="s">
        <v>191</v>
      </c>
    </row>
    <row r="5" spans="1:9" ht="24.75" customHeight="1">
      <c r="A5" s="34" t="s">
        <v>193</v>
      </c>
      <c r="B5" s="14">
        <v>4</v>
      </c>
      <c r="C5" s="14">
        <v>15</v>
      </c>
      <c r="D5" s="21">
        <v>90</v>
      </c>
      <c r="E5" s="23">
        <f>SUM(B5:D5)</f>
        <v>109</v>
      </c>
      <c r="F5" s="58"/>
      <c r="G5" s="58"/>
      <c r="H5" s="58"/>
      <c r="I5" s="58"/>
    </row>
    <row r="6" spans="1:9" ht="24.75" customHeight="1">
      <c r="A6" s="34" t="s">
        <v>194</v>
      </c>
      <c r="B6" s="14">
        <v>0</v>
      </c>
      <c r="C6" s="14">
        <v>5</v>
      </c>
      <c r="D6" s="21">
        <v>94</v>
      </c>
      <c r="E6" s="23">
        <f>SUM(B6:D6)</f>
        <v>99</v>
      </c>
      <c r="F6" s="59">
        <f>E6-E5</f>
        <v>-10</v>
      </c>
      <c r="G6" s="60">
        <f>(E6-E5)/E5*100</f>
        <v>-9.174311926605505</v>
      </c>
      <c r="H6" s="59">
        <f>B6-B5</f>
        <v>-4</v>
      </c>
      <c r="I6" s="59">
        <f>(B6-B5)/B5*100</f>
        <v>-100</v>
      </c>
    </row>
    <row r="7" spans="1:9" ht="24.75" customHeight="1">
      <c r="A7" s="34" t="s">
        <v>195</v>
      </c>
      <c r="B7" s="14">
        <v>0</v>
      </c>
      <c r="C7" s="14">
        <v>9</v>
      </c>
      <c r="D7" s="21">
        <v>122</v>
      </c>
      <c r="E7" s="23">
        <f>SUM(B7:D7)</f>
        <v>131</v>
      </c>
      <c r="F7" s="59">
        <f>E7-E6</f>
        <v>32</v>
      </c>
      <c r="G7" s="60">
        <f>(E7-E6)/E6*100</f>
        <v>32.323232323232325</v>
      </c>
      <c r="H7" s="59">
        <f>B7-B6</f>
        <v>0</v>
      </c>
      <c r="I7" s="61" t="s">
        <v>197</v>
      </c>
    </row>
    <row r="8" spans="1:9" ht="13.5">
      <c r="A8" s="40"/>
      <c r="B8" s="1"/>
      <c r="C8" s="1"/>
      <c r="D8" s="1"/>
      <c r="E8" s="1"/>
      <c r="F8" s="1"/>
      <c r="G8" s="1"/>
      <c r="H8" s="1"/>
      <c r="I8" s="31" t="s">
        <v>121</v>
      </c>
    </row>
  </sheetData>
  <sheetProtection/>
  <mergeCells count="5">
    <mergeCell ref="A1:I1"/>
    <mergeCell ref="A3:A4"/>
    <mergeCell ref="B3:E3"/>
    <mergeCell ref="F3:G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2013-05-29T07:20:22Z</cp:lastPrinted>
  <dcterms:created xsi:type="dcterms:W3CDTF">2006-12-13T06:21:55Z</dcterms:created>
  <dcterms:modified xsi:type="dcterms:W3CDTF">2013-05-29T07:57:52Z</dcterms:modified>
  <cp:category/>
  <cp:version/>
  <cp:contentType/>
  <cp:contentStatus/>
</cp:coreProperties>
</file>